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tiff" ContentType="image/tif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hilbu1\Desktop\2019 Crop Budgets\2019 Rice\"/>
    </mc:Choice>
  </mc:AlternateContent>
  <bookViews>
    <workbookView xWindow="480" yWindow="180" windowWidth="18195" windowHeight="11445" tabRatio="880"/>
  </bookViews>
  <sheets>
    <sheet name="Rice Land Tract 1 with PLC" sheetId="47" r:id="rId1"/>
    <sheet name="Returns Graph at Base Yield-1 " sheetId="50" r:id="rId2"/>
    <sheet name="Rice Land Tract 1 without PLC" sheetId="49" r:id="rId3"/>
    <sheet name="Returns Graph at base Yield-2" sheetId="51" r:id="rId4"/>
  </sheets>
  <definedNames>
    <definedName name="_xlnm.Print_Area" localSheetId="0">'Rice Land Tract 1 with PLC'!$A$1:$R$73</definedName>
    <definedName name="_xlnm.Print_Area" localSheetId="2">'Rice Land Tract 1 without PLC'!$A$1:$Q$73</definedName>
  </definedNames>
  <calcPr calcId="152511"/>
</workbook>
</file>

<file path=xl/calcChain.xml><?xml version="1.0" encoding="utf-8"?>
<calcChain xmlns="http://schemas.openxmlformats.org/spreadsheetml/2006/main">
  <c r="E34" i="47" l="1"/>
  <c r="N27" i="47" l="1"/>
  <c r="M27" i="47"/>
  <c r="D60" i="49" l="1"/>
  <c r="C60" i="49" s="1"/>
  <c r="I52" i="49"/>
  <c r="D39" i="49"/>
  <c r="I31" i="49"/>
  <c r="M27" i="49"/>
  <c r="L26" i="49"/>
  <c r="N25" i="49"/>
  <c r="N24" i="49"/>
  <c r="N23" i="49"/>
  <c r="N22" i="49"/>
  <c r="N21" i="49"/>
  <c r="N20" i="49"/>
  <c r="N19" i="49"/>
  <c r="N18" i="49"/>
  <c r="N17" i="49"/>
  <c r="N16" i="49"/>
  <c r="N15" i="49"/>
  <c r="N14" i="49"/>
  <c r="N13" i="49"/>
  <c r="N12" i="49"/>
  <c r="H12" i="49"/>
  <c r="N11" i="49"/>
  <c r="H11" i="49"/>
  <c r="F9" i="49"/>
  <c r="F8" i="49"/>
  <c r="D60" i="47"/>
  <c r="N60" i="47" s="1"/>
  <c r="O60" i="47" s="1"/>
  <c r="I52" i="47"/>
  <c r="J52" i="47" s="1"/>
  <c r="K52" i="47" s="1"/>
  <c r="L52" i="47" s="1"/>
  <c r="M52" i="47" s="1"/>
  <c r="H31" i="49" l="1"/>
  <c r="B33" i="51"/>
  <c r="D2" i="51"/>
  <c r="J31" i="49"/>
  <c r="B34" i="51" s="1"/>
  <c r="B12" i="51"/>
  <c r="D26" i="51"/>
  <c r="D61" i="49"/>
  <c r="C61" i="49" s="1"/>
  <c r="D59" i="49"/>
  <c r="C59" i="49" s="1"/>
  <c r="F16" i="49"/>
  <c r="K31" i="49"/>
  <c r="N27" i="49"/>
  <c r="D38" i="49"/>
  <c r="C39" i="49"/>
  <c r="I39" i="49"/>
  <c r="D40" i="49"/>
  <c r="B13" i="51" s="1"/>
  <c r="J52" i="49"/>
  <c r="H52" i="49"/>
  <c r="G52" i="49" s="1"/>
  <c r="G60" i="49" s="1"/>
  <c r="D31" i="51" s="1"/>
  <c r="I60" i="49"/>
  <c r="D33" i="51" s="1"/>
  <c r="H39" i="49"/>
  <c r="C32" i="51" s="1"/>
  <c r="J39" i="49"/>
  <c r="C34" i="51" s="1"/>
  <c r="D41" i="49"/>
  <c r="J60" i="49"/>
  <c r="D34" i="51" s="1"/>
  <c r="D61" i="47"/>
  <c r="D59" i="47"/>
  <c r="H52" i="47"/>
  <c r="G52" i="47" s="1"/>
  <c r="F52" i="47" s="1"/>
  <c r="E52" i="47" s="1"/>
  <c r="N23" i="47"/>
  <c r="N19" i="47"/>
  <c r="N13" i="47"/>
  <c r="N12" i="47"/>
  <c r="N11" i="47"/>
  <c r="L26" i="47"/>
  <c r="N25" i="47"/>
  <c r="N24" i="47"/>
  <c r="F52" i="49" l="1"/>
  <c r="E52" i="49" s="1"/>
  <c r="E60" i="49" s="1"/>
  <c r="D29" i="51" s="1"/>
  <c r="L31" i="49"/>
  <c r="B36" i="51" s="1"/>
  <c r="B35" i="51"/>
  <c r="G31" i="49"/>
  <c r="G42" i="49" s="1"/>
  <c r="B32" i="51"/>
  <c r="D37" i="49"/>
  <c r="H37" i="49" s="1"/>
  <c r="B11" i="51"/>
  <c r="D42" i="49"/>
  <c r="B14" i="51"/>
  <c r="C33" i="51"/>
  <c r="C12" i="51"/>
  <c r="D58" i="47"/>
  <c r="N59" i="47"/>
  <c r="O59" i="47" s="1"/>
  <c r="D62" i="47"/>
  <c r="N61" i="47"/>
  <c r="O61" i="47" s="1"/>
  <c r="F60" i="49"/>
  <c r="D30" i="51" s="1"/>
  <c r="E59" i="49"/>
  <c r="D62" i="49"/>
  <c r="D63" i="49" s="1"/>
  <c r="D64" i="49" s="1"/>
  <c r="D65" i="49" s="1"/>
  <c r="D66" i="49" s="1"/>
  <c r="I61" i="49"/>
  <c r="I59" i="49"/>
  <c r="D58" i="49"/>
  <c r="H58" i="49" s="1"/>
  <c r="H59" i="49"/>
  <c r="H60" i="49"/>
  <c r="D32" i="51" s="1"/>
  <c r="J37" i="49"/>
  <c r="G61" i="49"/>
  <c r="G59" i="49"/>
  <c r="H61" i="49"/>
  <c r="K39" i="49"/>
  <c r="C35" i="51" s="1"/>
  <c r="M31" i="49"/>
  <c r="L39" i="49"/>
  <c r="C36" i="51" s="1"/>
  <c r="K52" i="49"/>
  <c r="E61" i="49"/>
  <c r="J61" i="49"/>
  <c r="F61" i="49"/>
  <c r="J59" i="49"/>
  <c r="F59" i="49"/>
  <c r="K37" i="49"/>
  <c r="C37" i="49"/>
  <c r="I37" i="49"/>
  <c r="C10" i="51" s="1"/>
  <c r="L37" i="49"/>
  <c r="K40" i="49"/>
  <c r="I40" i="49"/>
  <c r="C13" i="51" s="1"/>
  <c r="G40" i="49"/>
  <c r="C40" i="49"/>
  <c r="L40" i="49"/>
  <c r="J40" i="49"/>
  <c r="H40" i="49"/>
  <c r="J62" i="49"/>
  <c r="L41" i="49"/>
  <c r="J41" i="49"/>
  <c r="H41" i="49"/>
  <c r="K41" i="49"/>
  <c r="I41" i="49"/>
  <c r="C14" i="51" s="1"/>
  <c r="G41" i="49"/>
  <c r="C41" i="49"/>
  <c r="K42" i="49"/>
  <c r="I42" i="49"/>
  <c r="C15" i="51" s="1"/>
  <c r="C42" i="49"/>
  <c r="L42" i="49"/>
  <c r="J42" i="49"/>
  <c r="H42" i="49"/>
  <c r="K38" i="49"/>
  <c r="I38" i="49"/>
  <c r="C11" i="51" s="1"/>
  <c r="G38" i="49"/>
  <c r="C38" i="49"/>
  <c r="L38" i="49"/>
  <c r="J38" i="49"/>
  <c r="H38" i="49"/>
  <c r="N22" i="47"/>
  <c r="N21" i="47"/>
  <c r="E66" i="49" l="1"/>
  <c r="M39" i="49"/>
  <c r="C37" i="51" s="1"/>
  <c r="B37" i="51"/>
  <c r="F31" i="49"/>
  <c r="B31" i="51"/>
  <c r="G39" i="49"/>
  <c r="C31" i="51" s="1"/>
  <c r="G37" i="49"/>
  <c r="I63" i="49"/>
  <c r="C64" i="49"/>
  <c r="F66" i="49"/>
  <c r="J63" i="49"/>
  <c r="H65" i="49"/>
  <c r="F64" i="49"/>
  <c r="I66" i="49"/>
  <c r="G65" i="49"/>
  <c r="G62" i="49"/>
  <c r="D43" i="49"/>
  <c r="B15" i="51"/>
  <c r="D36" i="49"/>
  <c r="B10" i="51"/>
  <c r="D57" i="47"/>
  <c r="N58" i="47"/>
  <c r="O58" i="47" s="1"/>
  <c r="D63" i="47"/>
  <c r="N62" i="47"/>
  <c r="O62" i="47" s="1"/>
  <c r="C58" i="49"/>
  <c r="D57" i="49"/>
  <c r="K57" i="49" s="1"/>
  <c r="I58" i="49"/>
  <c r="F58" i="49"/>
  <c r="J65" i="49"/>
  <c r="I65" i="49"/>
  <c r="I62" i="49"/>
  <c r="C63" i="49"/>
  <c r="E64" i="49"/>
  <c r="H64" i="49"/>
  <c r="J66" i="49"/>
  <c r="H66" i="49"/>
  <c r="E58" i="49"/>
  <c r="C65" i="49"/>
  <c r="C62" i="49"/>
  <c r="F62" i="49"/>
  <c r="F63" i="49"/>
  <c r="E63" i="49"/>
  <c r="G64" i="49"/>
  <c r="J64" i="49"/>
  <c r="C66" i="49"/>
  <c r="D67" i="49"/>
  <c r="K67" i="49" s="1"/>
  <c r="G58" i="49"/>
  <c r="F65" i="49"/>
  <c r="E65" i="49"/>
  <c r="E62" i="49"/>
  <c r="H62" i="49"/>
  <c r="H63" i="49"/>
  <c r="G63" i="49"/>
  <c r="I64" i="49"/>
  <c r="G66" i="49"/>
  <c r="J58" i="49"/>
  <c r="M36" i="49"/>
  <c r="M38" i="49"/>
  <c r="M42" i="49"/>
  <c r="M41" i="49"/>
  <c r="M40" i="49"/>
  <c r="M43" i="49"/>
  <c r="M37" i="49"/>
  <c r="L52" i="49"/>
  <c r="K58" i="49"/>
  <c r="K59" i="49"/>
  <c r="K60" i="49"/>
  <c r="D35" i="51" s="1"/>
  <c r="K61" i="49"/>
  <c r="K65" i="49"/>
  <c r="K62" i="49"/>
  <c r="K63" i="49"/>
  <c r="K64" i="49"/>
  <c r="K66" i="49"/>
  <c r="N20" i="47"/>
  <c r="N18" i="47"/>
  <c r="N17" i="47"/>
  <c r="N16" i="47"/>
  <c r="N15" i="47"/>
  <c r="N14" i="47"/>
  <c r="I31" i="47"/>
  <c r="H11" i="47"/>
  <c r="H12" i="47"/>
  <c r="D39" i="47"/>
  <c r="F9" i="47"/>
  <c r="F8" i="47"/>
  <c r="E31" i="49" l="1"/>
  <c r="B30" i="51"/>
  <c r="F39" i="49"/>
  <c r="F42" i="49"/>
  <c r="D15" i="51" s="1"/>
  <c r="F38" i="49"/>
  <c r="D11" i="51" s="1"/>
  <c r="F41" i="49"/>
  <c r="D14" i="51" s="1"/>
  <c r="F37" i="49"/>
  <c r="D10" i="51" s="1"/>
  <c r="F40" i="49"/>
  <c r="D13" i="51" s="1"/>
  <c r="D2" i="50"/>
  <c r="B33" i="50"/>
  <c r="B9" i="51"/>
  <c r="C36" i="49"/>
  <c r="K36" i="49"/>
  <c r="J36" i="49"/>
  <c r="E36" i="49"/>
  <c r="F36" i="49"/>
  <c r="D9" i="51" s="1"/>
  <c r="H36" i="49"/>
  <c r="L36" i="49"/>
  <c r="I36" i="49"/>
  <c r="C9" i="51" s="1"/>
  <c r="G36" i="49"/>
  <c r="D35" i="49"/>
  <c r="D44" i="49"/>
  <c r="B16" i="51"/>
  <c r="G43" i="49"/>
  <c r="E43" i="49"/>
  <c r="J43" i="49"/>
  <c r="L43" i="49"/>
  <c r="C43" i="49"/>
  <c r="H43" i="49"/>
  <c r="F43" i="49"/>
  <c r="D16" i="51" s="1"/>
  <c r="K43" i="49"/>
  <c r="I43" i="49"/>
  <c r="C16" i="51" s="1"/>
  <c r="B12" i="50"/>
  <c r="D26" i="50"/>
  <c r="N39" i="47"/>
  <c r="O39" i="47" s="1"/>
  <c r="D56" i="47"/>
  <c r="N57" i="47"/>
  <c r="O57" i="47" s="1"/>
  <c r="D64" i="47"/>
  <c r="N63" i="47"/>
  <c r="O63" i="47" s="1"/>
  <c r="I67" i="49"/>
  <c r="J67" i="49"/>
  <c r="G67" i="49"/>
  <c r="H67" i="49"/>
  <c r="E67" i="49"/>
  <c r="F67" i="49"/>
  <c r="C67" i="49"/>
  <c r="D56" i="49"/>
  <c r="E57" i="49"/>
  <c r="I57" i="49"/>
  <c r="C57" i="49"/>
  <c r="H57" i="49"/>
  <c r="J57" i="49"/>
  <c r="G57" i="49"/>
  <c r="F57" i="49"/>
  <c r="M52" i="49"/>
  <c r="L56" i="49"/>
  <c r="L58" i="49"/>
  <c r="L60" i="49"/>
  <c r="D36" i="51" s="1"/>
  <c r="L57" i="49"/>
  <c r="L59" i="49"/>
  <c r="L61" i="49"/>
  <c r="L66" i="49"/>
  <c r="L64" i="49"/>
  <c r="L67" i="49"/>
  <c r="L63" i="49"/>
  <c r="L62" i="49"/>
  <c r="L65" i="49"/>
  <c r="D40" i="47"/>
  <c r="B13" i="50" s="1"/>
  <c r="D38" i="47"/>
  <c r="B11" i="50" s="1"/>
  <c r="H31" i="47"/>
  <c r="J31" i="47"/>
  <c r="C39" i="47"/>
  <c r="I60" i="47"/>
  <c r="D33" i="50" s="1"/>
  <c r="C30" i="51" l="1"/>
  <c r="D12" i="51"/>
  <c r="B29" i="51"/>
  <c r="E39" i="49"/>
  <c r="C29" i="51" s="1"/>
  <c r="E40" i="49"/>
  <c r="E37" i="49"/>
  <c r="E42" i="49"/>
  <c r="E38" i="49"/>
  <c r="E41" i="49"/>
  <c r="K31" i="47"/>
  <c r="B34" i="50"/>
  <c r="G31" i="47"/>
  <c r="B32" i="50"/>
  <c r="D45" i="49"/>
  <c r="B17" i="51"/>
  <c r="L44" i="49"/>
  <c r="G44" i="49"/>
  <c r="J44" i="49"/>
  <c r="K44" i="49"/>
  <c r="F44" i="49"/>
  <c r="D17" i="51" s="1"/>
  <c r="E44" i="49"/>
  <c r="H44" i="49"/>
  <c r="I44" i="49"/>
  <c r="C17" i="51" s="1"/>
  <c r="C44" i="49"/>
  <c r="M44" i="49"/>
  <c r="B8" i="51"/>
  <c r="E35" i="49"/>
  <c r="J35" i="49"/>
  <c r="I35" i="49"/>
  <c r="C8" i="51" s="1"/>
  <c r="F35" i="49"/>
  <c r="D8" i="51" s="1"/>
  <c r="D34" i="49"/>
  <c r="K35" i="49"/>
  <c r="L35" i="49"/>
  <c r="G35" i="49"/>
  <c r="H35" i="49"/>
  <c r="C35" i="49"/>
  <c r="M35" i="49"/>
  <c r="I39" i="47"/>
  <c r="H39" i="47"/>
  <c r="C32" i="50" s="1"/>
  <c r="J39" i="47"/>
  <c r="C34" i="50" s="1"/>
  <c r="G39" i="47"/>
  <c r="C31" i="50" s="1"/>
  <c r="K39" i="47"/>
  <c r="C35" i="50" s="1"/>
  <c r="N40" i="47"/>
  <c r="O40" i="47" s="1"/>
  <c r="J40" i="47"/>
  <c r="C40" i="47"/>
  <c r="D65" i="47"/>
  <c r="N64" i="47"/>
  <c r="O64" i="47" s="1"/>
  <c r="D37" i="47"/>
  <c r="B10" i="50" s="1"/>
  <c r="N38" i="47"/>
  <c r="O38" i="47" s="1"/>
  <c r="D41" i="47"/>
  <c r="B14" i="50" s="1"/>
  <c r="D55" i="47"/>
  <c r="N56" i="47"/>
  <c r="O56" i="47" s="1"/>
  <c r="D55" i="49"/>
  <c r="I56" i="49"/>
  <c r="C56" i="49"/>
  <c r="F56" i="49"/>
  <c r="J56" i="49"/>
  <c r="H56" i="49"/>
  <c r="G56" i="49"/>
  <c r="E56" i="49"/>
  <c r="K56" i="49"/>
  <c r="M59" i="49"/>
  <c r="M57" i="49"/>
  <c r="M61" i="49"/>
  <c r="M66" i="49"/>
  <c r="M58" i="49"/>
  <c r="M64" i="49"/>
  <c r="M67" i="49"/>
  <c r="M63" i="49"/>
  <c r="M60" i="49"/>
  <c r="D37" i="51" s="1"/>
  <c r="M56" i="49"/>
  <c r="M62" i="49"/>
  <c r="M65" i="49"/>
  <c r="H60" i="47"/>
  <c r="D32" i="50" s="1"/>
  <c r="K60" i="47"/>
  <c r="D35" i="50" s="1"/>
  <c r="J60" i="47"/>
  <c r="D34" i="50" s="1"/>
  <c r="I61" i="47"/>
  <c r="C60" i="47"/>
  <c r="C38" i="47"/>
  <c r="I59" i="47"/>
  <c r="F31" i="47" l="1"/>
  <c r="B31" i="50"/>
  <c r="L31" i="47"/>
  <c r="B35" i="50"/>
  <c r="B7" i="51"/>
  <c r="F34" i="49"/>
  <c r="D7" i="51" s="1"/>
  <c r="D33" i="49"/>
  <c r="K34" i="49"/>
  <c r="I34" i="49"/>
  <c r="C7" i="51" s="1"/>
  <c r="C34" i="49"/>
  <c r="J34" i="49"/>
  <c r="H34" i="49"/>
  <c r="G34" i="49"/>
  <c r="L34" i="49"/>
  <c r="M34" i="49"/>
  <c r="E34" i="49"/>
  <c r="B18" i="51"/>
  <c r="G45" i="49"/>
  <c r="J45" i="49"/>
  <c r="C45" i="49"/>
  <c r="F45" i="49"/>
  <c r="D18" i="51" s="1"/>
  <c r="D46" i="49"/>
  <c r="K45" i="49"/>
  <c r="L45" i="49"/>
  <c r="H45" i="49"/>
  <c r="I45" i="49"/>
  <c r="C18" i="51" s="1"/>
  <c r="E45" i="49"/>
  <c r="M45" i="49"/>
  <c r="C12" i="50"/>
  <c r="C33" i="50"/>
  <c r="G40" i="47"/>
  <c r="L40" i="47"/>
  <c r="F40" i="47"/>
  <c r="D13" i="50" s="1"/>
  <c r="G38" i="47"/>
  <c r="F38" i="47"/>
  <c r="D11" i="50" s="1"/>
  <c r="I40" i="47"/>
  <c r="C13" i="50" s="1"/>
  <c r="J38" i="47"/>
  <c r="I38" i="47"/>
  <c r="C11" i="50" s="1"/>
  <c r="H38" i="47"/>
  <c r="L38" i="47"/>
  <c r="K38" i="47"/>
  <c r="D36" i="47"/>
  <c r="B9" i="50" s="1"/>
  <c r="N37" i="47"/>
  <c r="O37" i="47" s="1"/>
  <c r="D54" i="47"/>
  <c r="N55" i="47"/>
  <c r="O55" i="47" s="1"/>
  <c r="D66" i="47"/>
  <c r="N65" i="47"/>
  <c r="O65" i="47" s="1"/>
  <c r="K40" i="47"/>
  <c r="H40" i="47"/>
  <c r="D42" i="47"/>
  <c r="B15" i="50" s="1"/>
  <c r="N41" i="47"/>
  <c r="O41" i="47" s="1"/>
  <c r="C41" i="47"/>
  <c r="D54" i="49"/>
  <c r="I55" i="49"/>
  <c r="C55" i="49"/>
  <c r="J55" i="49"/>
  <c r="E55" i="49"/>
  <c r="H55" i="49"/>
  <c r="F55" i="49"/>
  <c r="G55" i="49"/>
  <c r="K55" i="49"/>
  <c r="L55" i="49"/>
  <c r="M55" i="49"/>
  <c r="J59" i="47"/>
  <c r="K59" i="47"/>
  <c r="H59" i="47"/>
  <c r="J61" i="47"/>
  <c r="K61" i="47"/>
  <c r="H61" i="47"/>
  <c r="L61" i="47"/>
  <c r="L59" i="47"/>
  <c r="L60" i="47"/>
  <c r="D36" i="50" s="1"/>
  <c r="G60" i="47"/>
  <c r="D31" i="50" s="1"/>
  <c r="G61" i="47"/>
  <c r="G59" i="47"/>
  <c r="L58" i="47"/>
  <c r="C59" i="47"/>
  <c r="C37" i="47"/>
  <c r="L62" i="47"/>
  <c r="C61" i="47"/>
  <c r="M31" i="47" l="1"/>
  <c r="M37" i="47" s="1"/>
  <c r="B36" i="50"/>
  <c r="L39" i="47"/>
  <c r="C36" i="50" s="1"/>
  <c r="E31" i="47"/>
  <c r="B30" i="50"/>
  <c r="F39" i="47"/>
  <c r="G41" i="47"/>
  <c r="B6" i="51"/>
  <c r="L33" i="49"/>
  <c r="K33" i="49"/>
  <c r="J33" i="49"/>
  <c r="F33" i="49"/>
  <c r="D6" i="51" s="1"/>
  <c r="C33" i="49"/>
  <c r="H33" i="49"/>
  <c r="D32" i="49"/>
  <c r="G33" i="49"/>
  <c r="E33" i="49"/>
  <c r="I33" i="49"/>
  <c r="C6" i="51" s="1"/>
  <c r="M33" i="49"/>
  <c r="I46" i="49"/>
  <c r="C19" i="51" s="1"/>
  <c r="B19" i="51"/>
  <c r="L46" i="49"/>
  <c r="C46" i="49"/>
  <c r="H46" i="49"/>
  <c r="G46" i="49"/>
  <c r="M46" i="49"/>
  <c r="F46" i="49"/>
  <c r="D19" i="51" s="1"/>
  <c r="J46" i="49"/>
  <c r="E46" i="49"/>
  <c r="K46" i="49"/>
  <c r="F41" i="47"/>
  <c r="D14" i="50" s="1"/>
  <c r="J41" i="47"/>
  <c r="L41" i="47"/>
  <c r="I41" i="47"/>
  <c r="C14" i="50" s="1"/>
  <c r="K41" i="47"/>
  <c r="E37" i="47"/>
  <c r="H41" i="47"/>
  <c r="E41" i="47"/>
  <c r="H37" i="47"/>
  <c r="D43" i="47"/>
  <c r="N42" i="47"/>
  <c r="O42" i="47" s="1"/>
  <c r="D67" i="47"/>
  <c r="N67" i="47" s="1"/>
  <c r="O67" i="47" s="1"/>
  <c r="N66" i="47"/>
  <c r="O66" i="47" s="1"/>
  <c r="C42" i="47"/>
  <c r="K37" i="47"/>
  <c r="D35" i="47"/>
  <c r="B8" i="50" s="1"/>
  <c r="N36" i="47"/>
  <c r="O36" i="47" s="1"/>
  <c r="D53" i="47"/>
  <c r="N53" i="47" s="1"/>
  <c r="O53" i="47" s="1"/>
  <c r="N54" i="47"/>
  <c r="O54" i="47" s="1"/>
  <c r="G37" i="47"/>
  <c r="J37" i="47"/>
  <c r="F37" i="47"/>
  <c r="D10" i="50" s="1"/>
  <c r="I37" i="47"/>
  <c r="C10" i="50" s="1"/>
  <c r="L37" i="47"/>
  <c r="I54" i="49"/>
  <c r="H54" i="49"/>
  <c r="E54" i="49"/>
  <c r="G54" i="49"/>
  <c r="J54" i="49"/>
  <c r="D53" i="49"/>
  <c r="F54" i="49"/>
  <c r="C54" i="49"/>
  <c r="K54" i="49"/>
  <c r="L54" i="49"/>
  <c r="M54" i="49"/>
  <c r="G62" i="47"/>
  <c r="I62" i="47"/>
  <c r="K62" i="47"/>
  <c r="H62" i="47"/>
  <c r="J62" i="47"/>
  <c r="I58" i="47"/>
  <c r="H58" i="47"/>
  <c r="K58" i="47"/>
  <c r="J58" i="47"/>
  <c r="G58" i="47"/>
  <c r="M62" i="47"/>
  <c r="M60" i="47"/>
  <c r="D37" i="50" s="1"/>
  <c r="M58" i="47"/>
  <c r="M61" i="47"/>
  <c r="M59" i="47"/>
  <c r="F61" i="47"/>
  <c r="F62" i="47"/>
  <c r="F60" i="47"/>
  <c r="D30" i="50" s="1"/>
  <c r="F58" i="47"/>
  <c r="F59" i="47"/>
  <c r="C62" i="47"/>
  <c r="C36" i="47"/>
  <c r="F57" i="47"/>
  <c r="C58" i="47"/>
  <c r="D12" i="50" l="1"/>
  <c r="C30" i="50"/>
  <c r="B37" i="50"/>
  <c r="M39" i="47"/>
  <c r="C37" i="50" s="1"/>
  <c r="M40" i="47"/>
  <c r="M38" i="47"/>
  <c r="B29" i="50"/>
  <c r="E39" i="47"/>
  <c r="C29" i="50" s="1"/>
  <c r="E40" i="47"/>
  <c r="E38" i="47"/>
  <c r="M41" i="47"/>
  <c r="B5" i="51"/>
  <c r="H32" i="49"/>
  <c r="L32" i="49"/>
  <c r="K32" i="49"/>
  <c r="J32" i="49"/>
  <c r="E32" i="49"/>
  <c r="G32" i="49"/>
  <c r="F32" i="49"/>
  <c r="D5" i="51" s="1"/>
  <c r="C32" i="49"/>
  <c r="M32" i="49"/>
  <c r="I32" i="49"/>
  <c r="C5" i="51" s="1"/>
  <c r="C43" i="47"/>
  <c r="B16" i="50"/>
  <c r="J36" i="47"/>
  <c r="M36" i="47"/>
  <c r="G42" i="47"/>
  <c r="E42" i="47"/>
  <c r="L36" i="47"/>
  <c r="G36" i="47"/>
  <c r="D34" i="47"/>
  <c r="B7" i="50" s="1"/>
  <c r="N35" i="47"/>
  <c r="O35" i="47" s="1"/>
  <c r="L42" i="47"/>
  <c r="M42" i="47"/>
  <c r="D44" i="47"/>
  <c r="N43" i="47"/>
  <c r="O43" i="47" s="1"/>
  <c r="I43" i="47"/>
  <c r="C16" i="50" s="1"/>
  <c r="E43" i="47"/>
  <c r="E36" i="47"/>
  <c r="H36" i="47"/>
  <c r="F42" i="47"/>
  <c r="D15" i="50" s="1"/>
  <c r="K42" i="47"/>
  <c r="I36" i="47"/>
  <c r="C9" i="50" s="1"/>
  <c r="F36" i="47"/>
  <c r="D9" i="50" s="1"/>
  <c r="K36" i="47"/>
  <c r="I42" i="47"/>
  <c r="C15" i="50" s="1"/>
  <c r="J42" i="47"/>
  <c r="H42" i="47"/>
  <c r="J53" i="49"/>
  <c r="C53" i="49"/>
  <c r="E53" i="49"/>
  <c r="L53" i="49"/>
  <c r="H53" i="49"/>
  <c r="K53" i="49"/>
  <c r="F53" i="49"/>
  <c r="G53" i="49"/>
  <c r="I53" i="49"/>
  <c r="M53" i="49"/>
  <c r="M57" i="47"/>
  <c r="I57" i="47"/>
  <c r="H57" i="47"/>
  <c r="K57" i="47"/>
  <c r="J57" i="47"/>
  <c r="L57" i="47"/>
  <c r="G57" i="47"/>
  <c r="I63" i="47"/>
  <c r="H63" i="47"/>
  <c r="K63" i="47"/>
  <c r="J63" i="47"/>
  <c r="G63" i="47"/>
  <c r="L63" i="47"/>
  <c r="F63" i="47"/>
  <c r="M63" i="47"/>
  <c r="E63" i="47"/>
  <c r="E59" i="47"/>
  <c r="E62" i="47"/>
  <c r="E60" i="47"/>
  <c r="D29" i="50" s="1"/>
  <c r="E58" i="47"/>
  <c r="E61" i="47"/>
  <c r="E57" i="47"/>
  <c r="C57" i="47"/>
  <c r="C35" i="47"/>
  <c r="C63" i="47"/>
  <c r="C44" i="47" l="1"/>
  <c r="B17" i="50"/>
  <c r="F43" i="47"/>
  <c r="D16" i="50" s="1"/>
  <c r="M35" i="47"/>
  <c r="H35" i="47"/>
  <c r="L35" i="47"/>
  <c r="K43" i="47"/>
  <c r="K35" i="47"/>
  <c r="G35" i="47"/>
  <c r="G43" i="47"/>
  <c r="E35" i="47"/>
  <c r="I35" i="47"/>
  <c r="C8" i="50" s="1"/>
  <c r="M43" i="47"/>
  <c r="J43" i="47"/>
  <c r="D45" i="47"/>
  <c r="N44" i="47"/>
  <c r="O44" i="47" s="1"/>
  <c r="H43" i="47"/>
  <c r="L43" i="47"/>
  <c r="F35" i="47"/>
  <c r="D8" i="50" s="1"/>
  <c r="J35" i="47"/>
  <c r="D33" i="47"/>
  <c r="B6" i="50" s="1"/>
  <c r="N34" i="47"/>
  <c r="O34" i="47" s="1"/>
  <c r="I64" i="47"/>
  <c r="J64" i="47"/>
  <c r="H64" i="47"/>
  <c r="K64" i="47"/>
  <c r="L64" i="47"/>
  <c r="G64" i="47"/>
  <c r="M64" i="47"/>
  <c r="F64" i="47"/>
  <c r="I56" i="47"/>
  <c r="H56" i="47"/>
  <c r="J56" i="47"/>
  <c r="K56" i="47"/>
  <c r="L56" i="47"/>
  <c r="G56" i="47"/>
  <c r="M56" i="47"/>
  <c r="F56" i="47"/>
  <c r="E56" i="47"/>
  <c r="E64" i="47"/>
  <c r="C64" i="47"/>
  <c r="C34" i="47"/>
  <c r="C56" i="47"/>
  <c r="C45" i="47" l="1"/>
  <c r="B18" i="50"/>
  <c r="K44" i="47"/>
  <c r="L44" i="47"/>
  <c r="M44" i="47"/>
  <c r="L34" i="47"/>
  <c r="J34" i="47"/>
  <c r="F34" i="47"/>
  <c r="D7" i="50" s="1"/>
  <c r="F44" i="47"/>
  <c r="D17" i="50" s="1"/>
  <c r="K34" i="47"/>
  <c r="H34" i="47"/>
  <c r="J44" i="47"/>
  <c r="I34" i="47"/>
  <c r="C7" i="50" s="1"/>
  <c r="M34" i="47"/>
  <c r="G34" i="47"/>
  <c r="E44" i="47"/>
  <c r="H44" i="47"/>
  <c r="D32" i="47"/>
  <c r="N33" i="47"/>
  <c r="O33" i="47" s="1"/>
  <c r="I44" i="47"/>
  <c r="C17" i="50" s="1"/>
  <c r="G44" i="47"/>
  <c r="D46" i="47"/>
  <c r="B19" i="50" s="1"/>
  <c r="N45" i="47"/>
  <c r="O45" i="47" s="1"/>
  <c r="I55" i="47"/>
  <c r="H55" i="47"/>
  <c r="K55" i="47"/>
  <c r="J55" i="47"/>
  <c r="G55" i="47"/>
  <c r="L55" i="47"/>
  <c r="M55" i="47"/>
  <c r="F55" i="47"/>
  <c r="E55" i="47"/>
  <c r="I65" i="47"/>
  <c r="H65" i="47"/>
  <c r="K65" i="47"/>
  <c r="J65" i="47"/>
  <c r="L65" i="47"/>
  <c r="G65" i="47"/>
  <c r="M65" i="47"/>
  <c r="F65" i="47"/>
  <c r="E65" i="47"/>
  <c r="C55" i="47"/>
  <c r="C33" i="47"/>
  <c r="C65" i="47"/>
  <c r="N32" i="47" l="1"/>
  <c r="L32" i="47" s="1"/>
  <c r="B5" i="50"/>
  <c r="E45" i="47"/>
  <c r="H45" i="47"/>
  <c r="J33" i="47"/>
  <c r="K33" i="47"/>
  <c r="M45" i="47"/>
  <c r="K45" i="47"/>
  <c r="G45" i="47"/>
  <c r="F45" i="47"/>
  <c r="D18" i="50" s="1"/>
  <c r="I45" i="47"/>
  <c r="C18" i="50" s="1"/>
  <c r="J45" i="47"/>
  <c r="L45" i="47"/>
  <c r="N46" i="47"/>
  <c r="O46" i="47" s="1"/>
  <c r="I46" i="47"/>
  <c r="C19" i="50" s="1"/>
  <c r="J46" i="47"/>
  <c r="I33" i="47"/>
  <c r="C6" i="50" s="1"/>
  <c r="E33" i="47"/>
  <c r="F33" i="47"/>
  <c r="D6" i="50" s="1"/>
  <c r="M33" i="47"/>
  <c r="C46" i="47"/>
  <c r="H33" i="47"/>
  <c r="L33" i="47"/>
  <c r="G33" i="47"/>
  <c r="I54" i="47"/>
  <c r="K54" i="47"/>
  <c r="H54" i="47"/>
  <c r="J54" i="47"/>
  <c r="L54" i="47"/>
  <c r="G54" i="47"/>
  <c r="M54" i="47"/>
  <c r="F54" i="47"/>
  <c r="E54" i="47"/>
  <c r="I66" i="47"/>
  <c r="H66" i="47"/>
  <c r="K66" i="47"/>
  <c r="J66" i="47"/>
  <c r="G66" i="47"/>
  <c r="L66" i="47"/>
  <c r="M66" i="47"/>
  <c r="F66" i="47"/>
  <c r="E66" i="47"/>
  <c r="C32" i="47"/>
  <c r="C66" i="47"/>
  <c r="C54" i="47"/>
  <c r="H46" i="47" l="1"/>
  <c r="E46" i="47"/>
  <c r="J32" i="47"/>
  <c r="F46" i="47"/>
  <c r="D19" i="50" s="1"/>
  <c r="E53" i="47"/>
  <c r="O32" i="47"/>
  <c r="M32" i="47"/>
  <c r="F32" i="47"/>
  <c r="D5" i="50" s="1"/>
  <c r="E32" i="47"/>
  <c r="I32" i="47"/>
  <c r="C5" i="50" s="1"/>
  <c r="H32" i="47"/>
  <c r="G46" i="47"/>
  <c r="L46" i="47"/>
  <c r="K32" i="47"/>
  <c r="G32" i="47"/>
  <c r="M46" i="47"/>
  <c r="K46" i="47"/>
  <c r="H53" i="47"/>
  <c r="F53" i="47"/>
  <c r="I53" i="47"/>
  <c r="K53" i="47"/>
  <c r="J53" i="47"/>
  <c r="L53" i="47"/>
  <c r="G53" i="47"/>
  <c r="M53" i="47"/>
  <c r="I67" i="47"/>
  <c r="H67" i="47"/>
  <c r="K67" i="47"/>
  <c r="J67" i="47"/>
  <c r="G67" i="47"/>
  <c r="L67" i="47"/>
  <c r="M67" i="47"/>
  <c r="F67" i="47"/>
  <c r="E67" i="47"/>
  <c r="C53" i="47"/>
  <c r="C67" i="47"/>
</calcChain>
</file>

<file path=xl/sharedStrings.xml><?xml version="1.0" encoding="utf-8"?>
<sst xmlns="http://schemas.openxmlformats.org/spreadsheetml/2006/main" count="181" uniqueCount="83">
  <si>
    <t>per acre</t>
  </si>
  <si>
    <t>crop share</t>
  </si>
  <si>
    <t>Rice Yield (lbs/acre)</t>
  </si>
  <si>
    <t>($/cwt.)</t>
  </si>
  <si>
    <t>Rice Share Rent =</t>
  </si>
  <si>
    <t>Rice Cash Rent =</t>
  </si>
  <si>
    <t>Expected Rice Yield =</t>
  </si>
  <si>
    <t>$/cwt.</t>
  </si>
  <si>
    <t>lbs./acre</t>
  </si>
  <si>
    <t>per barrel</t>
  </si>
  <si>
    <t>barrels/acre</t>
  </si>
  <si>
    <t>(dry yield basis)</t>
  </si>
  <si>
    <t>Custom</t>
  </si>
  <si>
    <t>Fertilizer</t>
  </si>
  <si>
    <t>Herbicides</t>
  </si>
  <si>
    <t>Seed</t>
  </si>
  <si>
    <t>Labor</t>
  </si>
  <si>
    <t>Fuel &amp; Repairs</t>
  </si>
  <si>
    <t>Irrigation Pumping</t>
  </si>
  <si>
    <t>Other Variable Costs</t>
  </si>
  <si>
    <t>Rice Drying Charge</t>
  </si>
  <si>
    <t>Rice Hauling Charge</t>
  </si>
  <si>
    <t>per planted acre</t>
  </si>
  <si>
    <t>only under crop share arrangements; no payment share under cash leases)</t>
  </si>
  <si>
    <t>Cell values in blue for price, yield, costs, and other factors can be changed by the user.</t>
  </si>
  <si>
    <t>Positive net return values are highlighted in yellow.</t>
  </si>
  <si>
    <t>per cwt.</t>
  </si>
  <si>
    <t>($/bbl)</t>
  </si>
  <si>
    <t>Rice Market Price</t>
  </si>
  <si>
    <t>Department of Agricultural Economics and Agribusiness, LSU Agricultural Center</t>
  </si>
  <si>
    <t>Landlord</t>
  </si>
  <si>
    <t>Grower</t>
  </si>
  <si>
    <t>Percent of Costs Paid By:</t>
  </si>
  <si>
    <t>Land Tract Name/Number =</t>
  </si>
  <si>
    <t>Rice Land Tract No. 1</t>
  </si>
  <si>
    <t>(Assumption that any govt. program payments are shared with landlord</t>
  </si>
  <si>
    <t>per planted rice acre</t>
  </si>
  <si>
    <t>Rice Farm Program Payment =</t>
  </si>
  <si>
    <t>Values in the table represent net returns above specified costs per planted rice acre.</t>
  </si>
  <si>
    <t>Estimation of Rice Grower and Landlord Net Returns Above Specified Costs per Planted Rice Acre</t>
  </si>
  <si>
    <t>Estimated Grower Net Returns Above Specified Costs Per Planted Rice Acre</t>
  </si>
  <si>
    <t>Estimated Landlord Net Returns Above Specified Costs Per Planted Rice Acre</t>
  </si>
  <si>
    <t>Fungicides, Insecticides</t>
  </si>
  <si>
    <t>To enter alternate charges for drying and/or hauling, enter zero values</t>
  </si>
  <si>
    <t>in the cells above and enter a cost per acre in the cost table to the right</t>
  </si>
  <si>
    <t>Fixed Costs</t>
  </si>
  <si>
    <t>Overhead Costs</t>
  </si>
  <si>
    <t>Other Costs</t>
  </si>
  <si>
    <t>Total Specified Costs</t>
  </si>
  <si>
    <t>and the landlord for their proportionate crop shares.</t>
  </si>
  <si>
    <t>Drying and hauling rates entered below will be charged to the grower</t>
  </si>
  <si>
    <t>Costs Per Planted Acre</t>
  </si>
  <si>
    <t>Projected Rice Production</t>
  </si>
  <si>
    <t>Proportionate total specified costs =&gt;</t>
  </si>
  <si>
    <t>Land Tract name or number</t>
  </si>
  <si>
    <t>lbs./program acre</t>
  </si>
  <si>
    <t>Updated Rice Program Yield =</t>
  </si>
  <si>
    <t>(Farm program payments are shared with landlord only for crop share</t>
  </si>
  <si>
    <t>lease arrangements; no payment share under cash leases)</t>
  </si>
  <si>
    <t>Price Loss Coverage (PLC) Reference Price =</t>
  </si>
  <si>
    <t>Rice Acres Planted on this tract =</t>
  </si>
  <si>
    <t>Total Rice Base Acres on this tract =</t>
  </si>
  <si>
    <t>planted acres</t>
  </si>
  <si>
    <t>rice base acres</t>
  </si>
  <si>
    <t>($/cwt)</t>
  </si>
  <si>
    <t>PLC Program</t>
  </si>
  <si>
    <t>Payment Rate</t>
  </si>
  <si>
    <t>Net return estimates include Price Loss Coverage Program payments on 85% of rice base acres</t>
  </si>
  <si>
    <t>Values in the table represent net returns above specified costs per planted rice acre.  Positive net return values are highlighted in yellow.</t>
  </si>
  <si>
    <t>Estimated Rice Net Returns With the "Price Loss Coverage (PLC) Program" in the 2014 Farm Bill</t>
  </si>
  <si>
    <t>Expected Rice Price (MYA) =</t>
  </si>
  <si>
    <t>Expected Rice Price Received =</t>
  </si>
  <si>
    <t>Price ($/cwt)</t>
  </si>
  <si>
    <t>GRW</t>
  </si>
  <si>
    <t>LLD</t>
  </si>
  <si>
    <t>GRW Returns  ($/ac)</t>
  </si>
  <si>
    <t>LLD Returns ($/ac)</t>
  </si>
  <si>
    <t>Base Yield of</t>
  </si>
  <si>
    <t>Cell values are referenced from the previous worksheet. Graph results will adjust subject to the input parameters.</t>
  </si>
  <si>
    <t>Base Price of</t>
  </si>
  <si>
    <t>Yield (cwt/ac)</t>
  </si>
  <si>
    <t>12/14/18</t>
  </si>
  <si>
    <t>Developed by Michael Deliberto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</si>
</sst>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&quot;$&quot;#,##0.00"/>
    <numFmt numFmtId="165" formatCode="&quot;$&quot;#,##0"/>
    <numFmt numFmtId="166" formatCode="0.0"/>
  </numFmts>
  <fonts count="21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rgb="FF0000CC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b/>
      <i/>
      <sz val="14"/>
      <color rgb="FFFF000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b/>
      <sz val="14"/>
      <color rgb="FF7030A0"/>
      <name val="Calibri"/>
      <family val="2"/>
      <scheme val="minor"/>
    </font>
    <font>
      <i/>
      <sz val="12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4"/>
      <color theme="1"/>
      <name val="Calibri"/>
      <family val="2"/>
      <scheme val="minor"/>
    </font>
    <font>
      <sz val="14"/>
      <color rgb="FF0000CC"/>
      <name val="Calibri"/>
      <family val="2"/>
      <scheme val="minor"/>
    </font>
    <font>
      <i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color rgb="FF7030A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FFCC00"/>
        <bgColor indexed="64"/>
      </patternFill>
    </fill>
    <fill>
      <patternFill patternType="solid">
        <fgColor rgb="FFD8D85A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4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quotePrefix="1" applyFont="1"/>
    <xf numFmtId="0" fontId="2" fillId="0" borderId="0" xfId="0" quotePrefix="1" applyFont="1" applyAlignment="1">
      <alignment horizontal="right"/>
    </xf>
    <xf numFmtId="0" fontId="1" fillId="2" borderId="0" xfId="0" applyFont="1" applyFill="1" applyBorder="1"/>
    <xf numFmtId="0" fontId="2" fillId="2" borderId="0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right"/>
    </xf>
    <xf numFmtId="0" fontId="4" fillId="2" borderId="0" xfId="0" applyFont="1" applyFill="1" applyBorder="1"/>
    <xf numFmtId="0" fontId="4" fillId="2" borderId="0" xfId="0" applyFont="1" applyFill="1" applyBorder="1" applyAlignment="1">
      <alignment horizontal="right"/>
    </xf>
    <xf numFmtId="164" fontId="3" fillId="2" borderId="0" xfId="0" applyNumberFormat="1" applyFont="1" applyFill="1" applyBorder="1"/>
    <xf numFmtId="164" fontId="2" fillId="2" borderId="0" xfId="0" applyNumberFormat="1" applyFont="1" applyFill="1" applyBorder="1"/>
    <xf numFmtId="2" fontId="1" fillId="2" borderId="0" xfId="0" applyNumberFormat="1" applyFont="1" applyFill="1" applyBorder="1"/>
    <xf numFmtId="3" fontId="1" fillId="2" borderId="0" xfId="0" applyNumberFormat="1" applyFont="1" applyFill="1" applyBorder="1"/>
    <xf numFmtId="165" fontId="5" fillId="2" borderId="0" xfId="0" applyNumberFormat="1" applyFont="1" applyFill="1" applyBorder="1" applyAlignment="1">
      <alignment horizontal="center"/>
    </xf>
    <xf numFmtId="0" fontId="1" fillId="2" borderId="1" xfId="0" applyFont="1" applyFill="1" applyBorder="1"/>
    <xf numFmtId="0" fontId="1" fillId="2" borderId="2" xfId="0" applyFont="1" applyFill="1" applyBorder="1"/>
    <xf numFmtId="0" fontId="0" fillId="2" borderId="3" xfId="0" applyFill="1" applyBorder="1"/>
    <xf numFmtId="0" fontId="1" fillId="2" borderId="4" xfId="0" applyFont="1" applyFill="1" applyBorder="1"/>
    <xf numFmtId="0" fontId="0" fillId="2" borderId="5" xfId="0" applyFill="1" applyBorder="1"/>
    <xf numFmtId="0" fontId="1" fillId="2" borderId="6" xfId="0" applyFont="1" applyFill="1" applyBorder="1"/>
    <xf numFmtId="0" fontId="1" fillId="2" borderId="7" xfId="0" applyFont="1" applyFill="1" applyBorder="1"/>
    <xf numFmtId="0" fontId="0" fillId="2" borderId="8" xfId="0" applyFill="1" applyBorder="1"/>
    <xf numFmtId="0" fontId="1" fillId="3" borderId="0" xfId="0" applyFont="1" applyFill="1"/>
    <xf numFmtId="0" fontId="2" fillId="3" borderId="0" xfId="0" applyFont="1" applyFill="1"/>
    <xf numFmtId="0" fontId="0" fillId="3" borderId="0" xfId="0" applyFill="1"/>
    <xf numFmtId="0" fontId="6" fillId="2" borderId="2" xfId="0" applyFont="1" applyFill="1" applyBorder="1" applyAlignment="1">
      <alignment horizontal="center"/>
    </xf>
    <xf numFmtId="0" fontId="8" fillId="2" borderId="7" xfId="0" applyFont="1" applyFill="1" applyBorder="1"/>
    <xf numFmtId="165" fontId="3" fillId="2" borderId="0" xfId="0" applyNumberFormat="1" applyFont="1" applyFill="1" applyBorder="1"/>
    <xf numFmtId="3" fontId="3" fillId="2" borderId="0" xfId="0" applyNumberFormat="1" applyFont="1" applyFill="1" applyBorder="1"/>
    <xf numFmtId="9" fontId="3" fillId="2" borderId="0" xfId="0" applyNumberFormat="1" applyFont="1" applyFill="1" applyBorder="1"/>
    <xf numFmtId="3" fontId="2" fillId="2" borderId="0" xfId="0" applyNumberFormat="1" applyFont="1" applyFill="1" applyBorder="1"/>
    <xf numFmtId="165" fontId="2" fillId="2" borderId="0" xfId="0" applyNumberFormat="1" applyFont="1" applyFill="1" applyBorder="1"/>
    <xf numFmtId="0" fontId="2" fillId="2" borderId="0" xfId="0" applyFont="1" applyFill="1" applyBorder="1"/>
    <xf numFmtId="0" fontId="2" fillId="2" borderId="0" xfId="0" applyFont="1" applyFill="1" applyBorder="1" applyAlignment="1">
      <alignment horizontal="right"/>
    </xf>
    <xf numFmtId="164" fontId="1" fillId="2" borderId="0" xfId="0" applyNumberFormat="1" applyFont="1" applyFill="1" applyBorder="1"/>
    <xf numFmtId="166" fontId="1" fillId="2" borderId="0" xfId="0" applyNumberFormat="1" applyFont="1" applyFill="1" applyBorder="1"/>
    <xf numFmtId="0" fontId="11" fillId="2" borderId="0" xfId="0" quotePrefix="1" applyFont="1" applyFill="1" applyBorder="1" applyAlignment="1">
      <alignment horizontal="right"/>
    </xf>
    <xf numFmtId="165" fontId="3" fillId="2" borderId="9" xfId="0" applyNumberFormat="1" applyFont="1" applyFill="1" applyBorder="1"/>
    <xf numFmtId="0" fontId="11" fillId="2" borderId="0" xfId="0" quotePrefix="1" applyFont="1" applyFill="1" applyBorder="1" applyAlignment="1">
      <alignment horizontal="left"/>
    </xf>
    <xf numFmtId="0" fontId="10" fillId="2" borderId="0" xfId="0" applyFont="1" applyFill="1" applyBorder="1"/>
    <xf numFmtId="0" fontId="12" fillId="0" borderId="0" xfId="0" applyFont="1"/>
    <xf numFmtId="164" fontId="7" fillId="2" borderId="4" xfId="0" applyNumberFormat="1" applyFont="1" applyFill="1" applyBorder="1"/>
    <xf numFmtId="0" fontId="13" fillId="2" borderId="4" xfId="0" applyFont="1" applyFill="1" applyBorder="1" applyAlignment="1">
      <alignment horizontal="right"/>
    </xf>
    <xf numFmtId="0" fontId="2" fillId="2" borderId="0" xfId="0" applyNumberFormat="1" applyFont="1" applyFill="1" applyBorder="1"/>
    <xf numFmtId="0" fontId="6" fillId="2" borderId="0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left"/>
    </xf>
    <xf numFmtId="165" fontId="1" fillId="0" borderId="1" xfId="0" applyNumberFormat="1" applyFont="1" applyFill="1" applyBorder="1"/>
    <xf numFmtId="165" fontId="1" fillId="0" borderId="0" xfId="0" applyNumberFormat="1" applyFont="1" applyFill="1" applyBorder="1"/>
    <xf numFmtId="165" fontId="1" fillId="0" borderId="4" xfId="0" applyNumberFormat="1" applyFont="1" applyFill="1" applyBorder="1"/>
    <xf numFmtId="165" fontId="1" fillId="0" borderId="6" xfId="0" applyNumberFormat="1" applyFont="1" applyFill="1" applyBorder="1"/>
    <xf numFmtId="165" fontId="1" fillId="0" borderId="2" xfId="0" applyNumberFormat="1" applyFont="1" applyFill="1" applyBorder="1"/>
    <xf numFmtId="165" fontId="1" fillId="0" borderId="3" xfId="0" applyNumberFormat="1" applyFont="1" applyFill="1" applyBorder="1"/>
    <xf numFmtId="165" fontId="1" fillId="0" borderId="5" xfId="0" applyNumberFormat="1" applyFont="1" applyFill="1" applyBorder="1"/>
    <xf numFmtId="165" fontId="1" fillId="0" borderId="7" xfId="0" applyNumberFormat="1" applyFont="1" applyFill="1" applyBorder="1"/>
    <xf numFmtId="165" fontId="1" fillId="0" borderId="8" xfId="0" applyNumberFormat="1" applyFont="1" applyFill="1" applyBorder="1"/>
    <xf numFmtId="0" fontId="10" fillId="2" borderId="10" xfId="0" applyFont="1" applyFill="1" applyBorder="1"/>
    <xf numFmtId="0" fontId="1" fillId="2" borderId="10" xfId="0" applyFont="1" applyFill="1" applyBorder="1"/>
    <xf numFmtId="2" fontId="1" fillId="2" borderId="10" xfId="0" applyNumberFormat="1" applyFont="1" applyFill="1" applyBorder="1"/>
    <xf numFmtId="164" fontId="2" fillId="2" borderId="10" xfId="0" applyNumberFormat="1" applyFont="1" applyFill="1" applyBorder="1"/>
    <xf numFmtId="0" fontId="2" fillId="2" borderId="10" xfId="0" applyNumberFormat="1" applyFont="1" applyFill="1" applyBorder="1"/>
    <xf numFmtId="165" fontId="1" fillId="0" borderId="11" xfId="0" applyNumberFormat="1" applyFont="1" applyFill="1" applyBorder="1"/>
    <xf numFmtId="164" fontId="9" fillId="2" borderId="12" xfId="0" applyNumberFormat="1" applyFont="1" applyFill="1" applyBorder="1"/>
    <xf numFmtId="3" fontId="9" fillId="2" borderId="13" xfId="0" applyNumberFormat="1" applyFont="1" applyFill="1" applyBorder="1"/>
    <xf numFmtId="0" fontId="14" fillId="2" borderId="0" xfId="0" applyFont="1" applyFill="1" applyBorder="1" applyAlignment="1">
      <alignment horizontal="right"/>
    </xf>
    <xf numFmtId="0" fontId="2" fillId="2" borderId="14" xfId="0" applyFont="1" applyFill="1" applyBorder="1"/>
    <xf numFmtId="0" fontId="1" fillId="2" borderId="15" xfId="0" applyFont="1" applyFill="1" applyBorder="1"/>
    <xf numFmtId="0" fontId="1" fillId="2" borderId="17" xfId="0" applyFont="1" applyFill="1" applyBorder="1"/>
    <xf numFmtId="0" fontId="4" fillId="2" borderId="19" xfId="0" applyFont="1" applyFill="1" applyBorder="1" applyAlignment="1">
      <alignment horizontal="center"/>
    </xf>
    <xf numFmtId="0" fontId="0" fillId="2" borderId="21" xfId="0" applyFill="1" applyBorder="1"/>
    <xf numFmtId="0" fontId="0" fillId="2" borderId="22" xfId="0" applyFill="1" applyBorder="1"/>
    <xf numFmtId="0" fontId="4" fillId="2" borderId="9" xfId="0" applyFont="1" applyFill="1" applyBorder="1" applyAlignment="1">
      <alignment horizontal="right"/>
    </xf>
    <xf numFmtId="9" fontId="3" fillId="2" borderId="14" xfId="0" applyNumberFormat="1" applyFont="1" applyFill="1" applyBorder="1" applyAlignment="1">
      <alignment horizontal="center"/>
    </xf>
    <xf numFmtId="9" fontId="3" fillId="2" borderId="17" xfId="0" applyNumberFormat="1" applyFont="1" applyFill="1" applyBorder="1" applyAlignment="1">
      <alignment horizontal="center"/>
    </xf>
    <xf numFmtId="9" fontId="3" fillId="2" borderId="19" xfId="0" applyNumberFormat="1" applyFont="1" applyFill="1" applyBorder="1" applyAlignment="1">
      <alignment horizontal="center"/>
    </xf>
    <xf numFmtId="9" fontId="1" fillId="2" borderId="15" xfId="0" applyNumberFormat="1" applyFont="1" applyFill="1" applyBorder="1" applyAlignment="1">
      <alignment horizontal="center"/>
    </xf>
    <xf numFmtId="9" fontId="1" fillId="2" borderId="0" xfId="0" applyNumberFormat="1" applyFont="1" applyFill="1" applyBorder="1" applyAlignment="1">
      <alignment horizontal="center"/>
    </xf>
    <xf numFmtId="9" fontId="1" fillId="2" borderId="9" xfId="0" applyNumberFormat="1" applyFont="1" applyFill="1" applyBorder="1" applyAlignment="1">
      <alignment horizontal="center"/>
    </xf>
    <xf numFmtId="0" fontId="1" fillId="2" borderId="9" xfId="0" applyFont="1" applyFill="1" applyBorder="1" applyAlignment="1">
      <alignment horizontal="right"/>
    </xf>
    <xf numFmtId="0" fontId="14" fillId="2" borderId="9" xfId="0" applyFont="1" applyFill="1" applyBorder="1" applyAlignment="1">
      <alignment horizontal="right"/>
    </xf>
    <xf numFmtId="164" fontId="2" fillId="2" borderId="20" xfId="0" applyNumberFormat="1" applyFont="1" applyFill="1" applyBorder="1" applyAlignment="1">
      <alignment horizontal="right"/>
    </xf>
    <xf numFmtId="0" fontId="1" fillId="2" borderId="14" xfId="0" applyFont="1" applyFill="1" applyBorder="1"/>
    <xf numFmtId="164" fontId="2" fillId="2" borderId="16" xfId="0" applyNumberFormat="1" applyFont="1" applyFill="1" applyBorder="1" applyAlignment="1">
      <alignment horizontal="right"/>
    </xf>
    <xf numFmtId="0" fontId="1" fillId="2" borderId="18" xfId="0" applyFont="1" applyFill="1" applyBorder="1"/>
    <xf numFmtId="0" fontId="1" fillId="2" borderId="19" xfId="0" applyFont="1" applyFill="1" applyBorder="1"/>
    <xf numFmtId="0" fontId="15" fillId="2" borderId="10" xfId="0" quotePrefix="1" applyFont="1" applyFill="1" applyBorder="1" applyAlignment="1">
      <alignment horizontal="right"/>
    </xf>
    <xf numFmtId="165" fontId="15" fillId="2" borderId="10" xfId="0" applyNumberFormat="1" applyFont="1" applyFill="1" applyBorder="1" applyAlignment="1">
      <alignment horizontal="center"/>
    </xf>
    <xf numFmtId="165" fontId="15" fillId="2" borderId="0" xfId="0" applyNumberFormat="1" applyFont="1" applyFill="1" applyBorder="1" applyAlignment="1">
      <alignment horizontal="center"/>
    </xf>
    <xf numFmtId="0" fontId="13" fillId="2" borderId="0" xfId="0" applyFont="1" applyFill="1" applyBorder="1" applyAlignment="1">
      <alignment horizontal="right"/>
    </xf>
    <xf numFmtId="0" fontId="15" fillId="2" borderId="10" xfId="0" applyNumberFormat="1" applyFont="1" applyFill="1" applyBorder="1" applyAlignment="1">
      <alignment horizontal="center"/>
    </xf>
    <xf numFmtId="0" fontId="1" fillId="4" borderId="4" xfId="0" applyFont="1" applyFill="1" applyBorder="1"/>
    <xf numFmtId="0" fontId="10" fillId="4" borderId="0" xfId="0" applyFont="1" applyFill="1" applyBorder="1"/>
    <xf numFmtId="0" fontId="2" fillId="4" borderId="0" xfId="0" applyFont="1" applyFill="1" applyBorder="1" applyAlignment="1">
      <alignment horizontal="right"/>
    </xf>
    <xf numFmtId="0" fontId="1" fillId="4" borderId="0" xfId="0" applyFont="1" applyFill="1" applyBorder="1"/>
    <xf numFmtId="3" fontId="3" fillId="4" borderId="0" xfId="0" applyNumberFormat="1" applyFont="1" applyFill="1" applyBorder="1"/>
    <xf numFmtId="0" fontId="1" fillId="4" borderId="1" xfId="0" applyFont="1" applyFill="1" applyBorder="1"/>
    <xf numFmtId="0" fontId="10" fillId="4" borderId="2" xfId="0" applyFont="1" applyFill="1" applyBorder="1"/>
    <xf numFmtId="0" fontId="1" fillId="4" borderId="2" xfId="0" applyFont="1" applyFill="1" applyBorder="1"/>
    <xf numFmtId="0" fontId="2" fillId="4" borderId="2" xfId="0" applyFont="1" applyFill="1" applyBorder="1" applyAlignment="1">
      <alignment horizontal="right"/>
    </xf>
    <xf numFmtId="164" fontId="3" fillId="4" borderId="2" xfId="0" applyNumberFormat="1" applyFont="1" applyFill="1" applyBorder="1"/>
    <xf numFmtId="0" fontId="1" fillId="4" borderId="3" xfId="0" applyFont="1" applyFill="1" applyBorder="1"/>
    <xf numFmtId="0" fontId="1" fillId="4" borderId="5" xfId="0" applyFont="1" applyFill="1" applyBorder="1"/>
    <xf numFmtId="0" fontId="1" fillId="4" borderId="6" xfId="0" applyFont="1" applyFill="1" applyBorder="1"/>
    <xf numFmtId="0" fontId="10" fillId="4" borderId="7" xfId="0" applyFont="1" applyFill="1" applyBorder="1"/>
    <xf numFmtId="0" fontId="1" fillId="4" borderId="7" xfId="0" applyFont="1" applyFill="1" applyBorder="1" applyAlignment="1">
      <alignment horizontal="right"/>
    </xf>
    <xf numFmtId="0" fontId="2" fillId="4" borderId="7" xfId="0" applyFont="1" applyFill="1" applyBorder="1" applyAlignment="1">
      <alignment horizontal="right"/>
    </xf>
    <xf numFmtId="3" fontId="3" fillId="4" borderId="7" xfId="0" applyNumberFormat="1" applyFont="1" applyFill="1" applyBorder="1"/>
    <xf numFmtId="0" fontId="1" fillId="4" borderId="7" xfId="0" applyFont="1" applyFill="1" applyBorder="1"/>
    <xf numFmtId="0" fontId="1" fillId="4" borderId="8" xfId="0" applyFont="1" applyFill="1" applyBorder="1"/>
    <xf numFmtId="0" fontId="16" fillId="0" borderId="0" xfId="0" applyFont="1"/>
    <xf numFmtId="0" fontId="0" fillId="5" borderId="0" xfId="0" applyFill="1"/>
    <xf numFmtId="165" fontId="15" fillId="5" borderId="11" xfId="0" applyNumberFormat="1" applyFont="1" applyFill="1" applyBorder="1" applyAlignment="1">
      <alignment horizontal="center"/>
    </xf>
    <xf numFmtId="0" fontId="18" fillId="5" borderId="11" xfId="0" applyFont="1" applyFill="1" applyBorder="1" applyAlignment="1">
      <alignment horizontal="center"/>
    </xf>
    <xf numFmtId="0" fontId="17" fillId="5" borderId="11" xfId="0" applyFont="1" applyFill="1" applyBorder="1" applyAlignment="1">
      <alignment horizontal="center" wrapText="1"/>
    </xf>
    <xf numFmtId="2" fontId="17" fillId="5" borderId="11" xfId="0" applyNumberFormat="1" applyFont="1" applyFill="1" applyBorder="1" applyAlignment="1">
      <alignment horizontal="center" wrapText="1"/>
    </xf>
    <xf numFmtId="164" fontId="0" fillId="5" borderId="11" xfId="0" applyNumberFormat="1" applyFill="1" applyBorder="1" applyAlignment="1">
      <alignment horizontal="center"/>
    </xf>
    <xf numFmtId="0" fontId="19" fillId="5" borderId="0" xfId="0" applyFont="1" applyFill="1"/>
    <xf numFmtId="3" fontId="20" fillId="5" borderId="11" xfId="0" applyNumberFormat="1" applyFont="1" applyFill="1" applyBorder="1" applyAlignment="1">
      <alignment horizontal="center"/>
    </xf>
    <xf numFmtId="164" fontId="20" fillId="5" borderId="11" xfId="0" applyNumberFormat="1" applyFont="1" applyFill="1" applyBorder="1" applyAlignment="1">
      <alignment horizontal="center"/>
    </xf>
    <xf numFmtId="1" fontId="0" fillId="5" borderId="11" xfId="0" applyNumberFormat="1" applyFill="1" applyBorder="1" applyAlignment="1">
      <alignment horizontal="center"/>
    </xf>
    <xf numFmtId="1" fontId="0" fillId="5" borderId="0" xfId="0" applyNumberFormat="1" applyFill="1" applyBorder="1" applyAlignment="1">
      <alignment horizontal="center"/>
    </xf>
    <xf numFmtId="164" fontId="0" fillId="5" borderId="0" xfId="0" applyNumberFormat="1" applyFill="1" applyBorder="1" applyAlignment="1">
      <alignment horizontal="center"/>
    </xf>
    <xf numFmtId="165" fontId="0" fillId="0" borderId="0" xfId="0" applyNumberFormat="1"/>
    <xf numFmtId="164" fontId="0" fillId="0" borderId="0" xfId="0" applyNumberFormat="1"/>
  </cellXfs>
  <cellStyles count="1">
    <cellStyle name="Normal" xfId="0" builtinId="0"/>
  </cellStyles>
  <dxfs count="3392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b/>
        <i val="0"/>
      </font>
      <numFmt numFmtId="165" formatCode="&quot;$&quot;#,##0"/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b/>
        <i val="0"/>
      </font>
      <numFmt numFmtId="165" formatCode="&quot;$&quot;#,##0"/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b/>
        <i val="0"/>
      </font>
      <numFmt numFmtId="165" formatCode="&quot;$&quot;#,##0"/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b/>
        <i val="0"/>
      </font>
      <numFmt numFmtId="165" formatCode="&quot;$&quot;#,##0"/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colors>
    <mruColors>
      <color rgb="FFD8D85A"/>
      <color rgb="FFFFCC00"/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Grower and Landlord net returns per acre, subject to base yield parameter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'Returns Graph at Base Yield-1 '!$C$4</c:f>
              <c:strCache>
                <c:ptCount val="1"/>
                <c:pt idx="0">
                  <c:v>GRW Returns  ($/ac)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'Returns Graph at Base Yield-1 '!$B$5:$B$19</c:f>
              <c:numCache>
                <c:formatCode>"$"#,##0.00</c:formatCode>
                <c:ptCount val="15"/>
                <c:pt idx="0">
                  <c:v>9.25</c:v>
                </c:pt>
                <c:pt idx="1">
                  <c:v>9.5</c:v>
                </c:pt>
                <c:pt idx="2">
                  <c:v>9.75</c:v>
                </c:pt>
                <c:pt idx="3">
                  <c:v>10</c:v>
                </c:pt>
                <c:pt idx="4">
                  <c:v>10.25</c:v>
                </c:pt>
                <c:pt idx="5">
                  <c:v>10.5</c:v>
                </c:pt>
                <c:pt idx="6">
                  <c:v>10.75</c:v>
                </c:pt>
                <c:pt idx="7">
                  <c:v>11</c:v>
                </c:pt>
                <c:pt idx="8">
                  <c:v>11.25</c:v>
                </c:pt>
                <c:pt idx="9">
                  <c:v>11.5</c:v>
                </c:pt>
                <c:pt idx="10">
                  <c:v>11.75</c:v>
                </c:pt>
                <c:pt idx="11">
                  <c:v>12</c:v>
                </c:pt>
                <c:pt idx="12">
                  <c:v>12.25</c:v>
                </c:pt>
                <c:pt idx="13">
                  <c:v>12.5</c:v>
                </c:pt>
                <c:pt idx="14">
                  <c:v>12.75</c:v>
                </c:pt>
              </c:numCache>
            </c:numRef>
          </c:xVal>
          <c:yVal>
            <c:numRef>
              <c:f>'Returns Graph at Base Yield-1 '!$C$5:$C$19</c:f>
              <c:numCache>
                <c:formatCode>"$"#,##0.00</c:formatCode>
                <c:ptCount val="15"/>
                <c:pt idx="0">
                  <c:v>99.074999999999889</c:v>
                </c:pt>
                <c:pt idx="1">
                  <c:v>101.34999999999998</c:v>
                </c:pt>
                <c:pt idx="2">
                  <c:v>103.62499999999996</c:v>
                </c:pt>
                <c:pt idx="3">
                  <c:v>105.89999999999993</c:v>
                </c:pt>
                <c:pt idx="4">
                  <c:v>108.17500000000003</c:v>
                </c:pt>
                <c:pt idx="5">
                  <c:v>110.45</c:v>
                </c:pt>
                <c:pt idx="6">
                  <c:v>112.72499999999998</c:v>
                </c:pt>
                <c:pt idx="7">
                  <c:v>115.00000000000007</c:v>
                </c:pt>
                <c:pt idx="8">
                  <c:v>117.27500000000005</c:v>
                </c:pt>
                <c:pt idx="9">
                  <c:v>119.55000000000003</c:v>
                </c:pt>
                <c:pt idx="10">
                  <c:v>121.825</c:v>
                </c:pt>
                <c:pt idx="11">
                  <c:v>124.09999999999998</c:v>
                </c:pt>
                <c:pt idx="12">
                  <c:v>126.37500000000007</c:v>
                </c:pt>
                <c:pt idx="13">
                  <c:v>128.65000000000003</c:v>
                </c:pt>
                <c:pt idx="14">
                  <c:v>130.92500000000001</c:v>
                </c:pt>
              </c:numCache>
            </c:numRef>
          </c:yVal>
          <c:smooth val="0"/>
        </c:ser>
        <c:ser>
          <c:idx val="1"/>
          <c:order val="1"/>
          <c:tx>
            <c:strRef>
              <c:f>'Returns Graph at Base Yield-1 '!$D$4</c:f>
              <c:strCache>
                <c:ptCount val="1"/>
                <c:pt idx="0">
                  <c:v>LLD Returns ($/ac)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'Returns Graph at Base Yield-1 '!$B$5:$B$19</c:f>
              <c:numCache>
                <c:formatCode>"$"#,##0.00</c:formatCode>
                <c:ptCount val="15"/>
                <c:pt idx="0">
                  <c:v>9.25</c:v>
                </c:pt>
                <c:pt idx="1">
                  <c:v>9.5</c:v>
                </c:pt>
                <c:pt idx="2">
                  <c:v>9.75</c:v>
                </c:pt>
                <c:pt idx="3">
                  <c:v>10</c:v>
                </c:pt>
                <c:pt idx="4">
                  <c:v>10.25</c:v>
                </c:pt>
                <c:pt idx="5">
                  <c:v>10.5</c:v>
                </c:pt>
                <c:pt idx="6">
                  <c:v>10.75</c:v>
                </c:pt>
                <c:pt idx="7">
                  <c:v>11</c:v>
                </c:pt>
                <c:pt idx="8">
                  <c:v>11.25</c:v>
                </c:pt>
                <c:pt idx="9">
                  <c:v>11.5</c:v>
                </c:pt>
                <c:pt idx="10">
                  <c:v>11.75</c:v>
                </c:pt>
                <c:pt idx="11">
                  <c:v>12</c:v>
                </c:pt>
                <c:pt idx="12">
                  <c:v>12.25</c:v>
                </c:pt>
                <c:pt idx="13">
                  <c:v>12.5</c:v>
                </c:pt>
                <c:pt idx="14">
                  <c:v>12.75</c:v>
                </c:pt>
              </c:numCache>
            </c:numRef>
          </c:xVal>
          <c:yVal>
            <c:numRef>
              <c:f>'Returns Graph at Base Yield-1 '!$D$5:$D$19</c:f>
              <c:numCache>
                <c:formatCode>"$"#,##0.00</c:formatCode>
                <c:ptCount val="15"/>
                <c:pt idx="0">
                  <c:v>56.8125</c:v>
                </c:pt>
                <c:pt idx="1">
                  <c:v>57.774999999999977</c:v>
                </c:pt>
                <c:pt idx="2">
                  <c:v>58.737500000000068</c:v>
                </c:pt>
                <c:pt idx="3">
                  <c:v>59.700000000000045</c:v>
                </c:pt>
                <c:pt idx="4">
                  <c:v>60.662500000000023</c:v>
                </c:pt>
                <c:pt idx="5">
                  <c:v>61.624999999999886</c:v>
                </c:pt>
                <c:pt idx="6">
                  <c:v>62.587499999999977</c:v>
                </c:pt>
                <c:pt idx="7">
                  <c:v>63.549999999999955</c:v>
                </c:pt>
                <c:pt idx="8">
                  <c:v>64.512499999999932</c:v>
                </c:pt>
                <c:pt idx="9">
                  <c:v>65.475000000000023</c:v>
                </c:pt>
                <c:pt idx="10">
                  <c:v>66.4375</c:v>
                </c:pt>
                <c:pt idx="11">
                  <c:v>67.399999999999977</c:v>
                </c:pt>
                <c:pt idx="12">
                  <c:v>68.362500000000068</c:v>
                </c:pt>
                <c:pt idx="13">
                  <c:v>69.325000000000045</c:v>
                </c:pt>
                <c:pt idx="14">
                  <c:v>70.287500000000023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54660464"/>
        <c:axId val="754661024"/>
      </c:scatterChart>
      <c:valAx>
        <c:axId val="754660464"/>
        <c:scaling>
          <c:orientation val="minMax"/>
          <c:max val="14"/>
          <c:min val="6.5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Rice Price ($/cwt)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&quot;$&quot;#,##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54661024"/>
        <c:crosses val="autoZero"/>
        <c:crossBetween val="midCat"/>
      </c:valAx>
      <c:valAx>
        <c:axId val="7546610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Dollars per acre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&quot;$&quot;#,##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54660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Grower and Landlord net returns per acre, subject to base price (cwt) parameter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'Returns Graph at Base Yield-1 '!$C$28</c:f>
              <c:strCache>
                <c:ptCount val="1"/>
                <c:pt idx="0">
                  <c:v>GRW Returns  ($/ac)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'Returns Graph at Base Yield-1 '!$B$29:$B$37</c:f>
              <c:numCache>
                <c:formatCode>0</c:formatCode>
                <c:ptCount val="9"/>
                <c:pt idx="0">
                  <c:v>6000</c:v>
                </c:pt>
                <c:pt idx="1">
                  <c:v>6250</c:v>
                </c:pt>
                <c:pt idx="2">
                  <c:v>6500</c:v>
                </c:pt>
                <c:pt idx="3">
                  <c:v>6750</c:v>
                </c:pt>
                <c:pt idx="4">
                  <c:v>7000</c:v>
                </c:pt>
                <c:pt idx="5">
                  <c:v>7250</c:v>
                </c:pt>
                <c:pt idx="6">
                  <c:v>7500</c:v>
                </c:pt>
                <c:pt idx="7">
                  <c:v>7750</c:v>
                </c:pt>
                <c:pt idx="8">
                  <c:v>8000</c:v>
                </c:pt>
              </c:numCache>
            </c:numRef>
          </c:xVal>
          <c:yVal>
            <c:numRef>
              <c:f>'Returns Graph at Base Yield-1 '!$C$29:$C$37</c:f>
              <c:numCache>
                <c:formatCode>"$"#,##0.00</c:formatCode>
                <c:ptCount val="9"/>
                <c:pt idx="0">
                  <c:v>46.399999999999956</c:v>
                </c:pt>
                <c:pt idx="1">
                  <c:v>63.549999999999955</c:v>
                </c:pt>
                <c:pt idx="2">
                  <c:v>80.69999999999996</c:v>
                </c:pt>
                <c:pt idx="3">
                  <c:v>97.85000000000008</c:v>
                </c:pt>
                <c:pt idx="4">
                  <c:v>115.00000000000007</c:v>
                </c:pt>
                <c:pt idx="5">
                  <c:v>132.15000000000006</c:v>
                </c:pt>
                <c:pt idx="6">
                  <c:v>149.30000000000007</c:v>
                </c:pt>
                <c:pt idx="7">
                  <c:v>166.45000000000007</c:v>
                </c:pt>
                <c:pt idx="8">
                  <c:v>183.60000000000008</c:v>
                </c:pt>
              </c:numCache>
            </c:numRef>
          </c:yVal>
          <c:smooth val="0"/>
        </c:ser>
        <c:ser>
          <c:idx val="1"/>
          <c:order val="1"/>
          <c:tx>
            <c:strRef>
              <c:f>'Returns Graph at Base Yield-1 '!$D$28</c:f>
              <c:strCache>
                <c:ptCount val="1"/>
                <c:pt idx="0">
                  <c:v>LLD Returns ($/ac)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'Returns Graph at Base Yield-1 '!$B$29:$B$37</c:f>
              <c:numCache>
                <c:formatCode>0</c:formatCode>
                <c:ptCount val="9"/>
                <c:pt idx="0">
                  <c:v>6000</c:v>
                </c:pt>
                <c:pt idx="1">
                  <c:v>6250</c:v>
                </c:pt>
                <c:pt idx="2">
                  <c:v>6500</c:v>
                </c:pt>
                <c:pt idx="3">
                  <c:v>6750</c:v>
                </c:pt>
                <c:pt idx="4">
                  <c:v>7000</c:v>
                </c:pt>
                <c:pt idx="5">
                  <c:v>7250</c:v>
                </c:pt>
                <c:pt idx="6">
                  <c:v>7500</c:v>
                </c:pt>
                <c:pt idx="7">
                  <c:v>7750</c:v>
                </c:pt>
                <c:pt idx="8">
                  <c:v>8000</c:v>
                </c:pt>
              </c:numCache>
            </c:numRef>
          </c:xVal>
          <c:yVal>
            <c:numRef>
              <c:f>'Returns Graph at Base Yield-1 '!$D$29:$D$37</c:f>
              <c:numCache>
                <c:formatCode>"$"#,##0.00</c:formatCode>
                <c:ptCount val="9"/>
                <c:pt idx="0">
                  <c:v>112.9</c:v>
                </c:pt>
                <c:pt idx="1">
                  <c:v>120.25</c:v>
                </c:pt>
                <c:pt idx="2">
                  <c:v>127.6</c:v>
                </c:pt>
                <c:pt idx="3">
                  <c:v>134.94999999999999</c:v>
                </c:pt>
                <c:pt idx="4">
                  <c:v>142.30000000000001</c:v>
                </c:pt>
                <c:pt idx="5">
                  <c:v>149.65</c:v>
                </c:pt>
                <c:pt idx="6">
                  <c:v>157</c:v>
                </c:pt>
                <c:pt idx="7">
                  <c:v>164.35</c:v>
                </c:pt>
                <c:pt idx="8">
                  <c:v>171.7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54664384"/>
        <c:axId val="754664944"/>
      </c:scatterChart>
      <c:valAx>
        <c:axId val="754664384"/>
        <c:scaling>
          <c:orientation val="minMax"/>
          <c:min val="3000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Yield (cwt/ac)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54664944"/>
        <c:crosses val="autoZero"/>
        <c:crossBetween val="midCat"/>
        <c:majorUnit val="500"/>
      </c:valAx>
      <c:valAx>
        <c:axId val="7546649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Dollars per acre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&quot;$&quot;#,##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5466438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Grower and Landlord net returns per acre, subject to base yield parameter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'Returns Graph at base Yield-2'!$C$4</c:f>
              <c:strCache>
                <c:ptCount val="1"/>
                <c:pt idx="0">
                  <c:v>GRW Returns  ($/ac)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'Returns Graph at base Yield-2'!$B$5:$B$19</c:f>
              <c:numCache>
                <c:formatCode>"$"#,##0.00</c:formatCode>
                <c:ptCount val="15"/>
                <c:pt idx="0">
                  <c:v>9.25</c:v>
                </c:pt>
                <c:pt idx="1">
                  <c:v>9.5</c:v>
                </c:pt>
                <c:pt idx="2">
                  <c:v>9.75</c:v>
                </c:pt>
                <c:pt idx="3">
                  <c:v>10</c:v>
                </c:pt>
                <c:pt idx="4">
                  <c:v>10.25</c:v>
                </c:pt>
                <c:pt idx="5">
                  <c:v>10.5</c:v>
                </c:pt>
                <c:pt idx="6">
                  <c:v>10.75</c:v>
                </c:pt>
                <c:pt idx="7">
                  <c:v>11</c:v>
                </c:pt>
                <c:pt idx="8">
                  <c:v>11.25</c:v>
                </c:pt>
                <c:pt idx="9">
                  <c:v>11.5</c:v>
                </c:pt>
                <c:pt idx="10">
                  <c:v>11.75</c:v>
                </c:pt>
                <c:pt idx="11">
                  <c:v>12</c:v>
                </c:pt>
                <c:pt idx="12">
                  <c:v>12.25</c:v>
                </c:pt>
                <c:pt idx="13">
                  <c:v>12.5</c:v>
                </c:pt>
                <c:pt idx="14">
                  <c:v>12.75</c:v>
                </c:pt>
              </c:numCache>
            </c:numRef>
          </c:xVal>
          <c:yVal>
            <c:numRef>
              <c:f>'Returns Graph at base Yield-2'!$C$5:$C$19</c:f>
              <c:numCache>
                <c:formatCode>"$"#,##0.00</c:formatCode>
                <c:ptCount val="15"/>
                <c:pt idx="0">
                  <c:v>11.050000000000026</c:v>
                </c:pt>
                <c:pt idx="1">
                  <c:v>23.300000000000026</c:v>
                </c:pt>
                <c:pt idx="2">
                  <c:v>35.550000000000026</c:v>
                </c:pt>
                <c:pt idx="3">
                  <c:v>47.800000000000026</c:v>
                </c:pt>
                <c:pt idx="4">
                  <c:v>60.050000000000026</c:v>
                </c:pt>
                <c:pt idx="5">
                  <c:v>72.300000000000026</c:v>
                </c:pt>
                <c:pt idx="6">
                  <c:v>84.550000000000026</c:v>
                </c:pt>
                <c:pt idx="7">
                  <c:v>96.800000000000026</c:v>
                </c:pt>
                <c:pt idx="8">
                  <c:v>109.05000000000003</c:v>
                </c:pt>
                <c:pt idx="9">
                  <c:v>121.30000000000003</c:v>
                </c:pt>
                <c:pt idx="10">
                  <c:v>133.55000000000001</c:v>
                </c:pt>
                <c:pt idx="11">
                  <c:v>145.80000000000001</c:v>
                </c:pt>
                <c:pt idx="12">
                  <c:v>158.05000000000001</c:v>
                </c:pt>
                <c:pt idx="13">
                  <c:v>170.3</c:v>
                </c:pt>
                <c:pt idx="14">
                  <c:v>182.55</c:v>
                </c:pt>
              </c:numCache>
            </c:numRef>
          </c:yVal>
          <c:smooth val="0"/>
        </c:ser>
        <c:ser>
          <c:idx val="1"/>
          <c:order val="1"/>
          <c:tx>
            <c:strRef>
              <c:f>'Returns Graph at base Yield-2'!$D$4</c:f>
              <c:strCache>
                <c:ptCount val="1"/>
                <c:pt idx="0">
                  <c:v>LLD Returns ($/ac)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'Returns Graph at base Yield-2'!$B$5:$B$19</c:f>
              <c:numCache>
                <c:formatCode>"$"#,##0.00</c:formatCode>
                <c:ptCount val="15"/>
                <c:pt idx="0">
                  <c:v>9.25</c:v>
                </c:pt>
                <c:pt idx="1">
                  <c:v>9.5</c:v>
                </c:pt>
                <c:pt idx="2">
                  <c:v>9.75</c:v>
                </c:pt>
                <c:pt idx="3">
                  <c:v>10</c:v>
                </c:pt>
                <c:pt idx="4">
                  <c:v>10.25</c:v>
                </c:pt>
                <c:pt idx="5">
                  <c:v>10.5</c:v>
                </c:pt>
                <c:pt idx="6">
                  <c:v>10.75</c:v>
                </c:pt>
                <c:pt idx="7">
                  <c:v>11</c:v>
                </c:pt>
                <c:pt idx="8">
                  <c:v>11.25</c:v>
                </c:pt>
                <c:pt idx="9">
                  <c:v>11.5</c:v>
                </c:pt>
                <c:pt idx="10">
                  <c:v>11.75</c:v>
                </c:pt>
                <c:pt idx="11">
                  <c:v>12</c:v>
                </c:pt>
                <c:pt idx="12">
                  <c:v>12.25</c:v>
                </c:pt>
                <c:pt idx="13">
                  <c:v>12.5</c:v>
                </c:pt>
                <c:pt idx="14">
                  <c:v>12.75</c:v>
                </c:pt>
              </c:numCache>
            </c:numRef>
          </c:xVal>
          <c:yVal>
            <c:numRef>
              <c:f>'Returns Graph at base Yield-2'!$D$5:$D$19</c:f>
              <c:numCache>
                <c:formatCode>"$"#,##0.00</c:formatCode>
                <c:ptCount val="15"/>
                <c:pt idx="0">
                  <c:v>-31.212499999999977</c:v>
                </c:pt>
                <c:pt idx="1">
                  <c:v>-20.274999999999977</c:v>
                </c:pt>
                <c:pt idx="2">
                  <c:v>-9.3374999999999773</c:v>
                </c:pt>
                <c:pt idx="3">
                  <c:v>1.6000000000000227</c:v>
                </c:pt>
                <c:pt idx="4">
                  <c:v>12.537500000000023</c:v>
                </c:pt>
                <c:pt idx="5">
                  <c:v>23.475000000000023</c:v>
                </c:pt>
                <c:pt idx="6">
                  <c:v>34.412500000000023</c:v>
                </c:pt>
                <c:pt idx="7">
                  <c:v>45.350000000000023</c:v>
                </c:pt>
                <c:pt idx="8">
                  <c:v>56.287500000000023</c:v>
                </c:pt>
                <c:pt idx="9">
                  <c:v>67.225000000000023</c:v>
                </c:pt>
                <c:pt idx="10">
                  <c:v>78.162500000000023</c:v>
                </c:pt>
                <c:pt idx="11">
                  <c:v>89.100000000000023</c:v>
                </c:pt>
                <c:pt idx="12">
                  <c:v>100.03750000000002</c:v>
                </c:pt>
                <c:pt idx="13">
                  <c:v>110.97500000000002</c:v>
                </c:pt>
                <c:pt idx="14">
                  <c:v>121.91250000000002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54668304"/>
        <c:axId val="754668864"/>
      </c:scatterChart>
      <c:valAx>
        <c:axId val="754668304"/>
        <c:scaling>
          <c:orientation val="minMax"/>
          <c:max val="14"/>
          <c:min val="6.5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Rice Price ($/cwt)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&quot;$&quot;#,##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54668864"/>
        <c:crosses val="autoZero"/>
        <c:crossBetween val="midCat"/>
      </c:valAx>
      <c:valAx>
        <c:axId val="7546688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Dollars per acre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&quot;$&quot;#,##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546683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Grower and Landlord net returns per acre, subject to base price (cwt) parameter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'Returns Graph at Base Yield-1 '!$C$28</c:f>
              <c:strCache>
                <c:ptCount val="1"/>
                <c:pt idx="0">
                  <c:v>GRW Returns  ($/ac)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'Returns Graph at Base Yield-1 '!$B$29:$B$37</c:f>
              <c:numCache>
                <c:formatCode>0</c:formatCode>
                <c:ptCount val="9"/>
                <c:pt idx="0">
                  <c:v>6000</c:v>
                </c:pt>
                <c:pt idx="1">
                  <c:v>6250</c:v>
                </c:pt>
                <c:pt idx="2">
                  <c:v>6500</c:v>
                </c:pt>
                <c:pt idx="3">
                  <c:v>6750</c:v>
                </c:pt>
                <c:pt idx="4">
                  <c:v>7000</c:v>
                </c:pt>
                <c:pt idx="5">
                  <c:v>7250</c:v>
                </c:pt>
                <c:pt idx="6">
                  <c:v>7500</c:v>
                </c:pt>
                <c:pt idx="7">
                  <c:v>7750</c:v>
                </c:pt>
                <c:pt idx="8">
                  <c:v>8000</c:v>
                </c:pt>
              </c:numCache>
            </c:numRef>
          </c:xVal>
          <c:yVal>
            <c:numRef>
              <c:f>'Returns Graph at Base Yield-1 '!$C$29:$C$37</c:f>
              <c:numCache>
                <c:formatCode>"$"#,##0.00</c:formatCode>
                <c:ptCount val="9"/>
                <c:pt idx="0">
                  <c:v>46.399999999999956</c:v>
                </c:pt>
                <c:pt idx="1">
                  <c:v>63.549999999999955</c:v>
                </c:pt>
                <c:pt idx="2">
                  <c:v>80.69999999999996</c:v>
                </c:pt>
                <c:pt idx="3">
                  <c:v>97.85000000000008</c:v>
                </c:pt>
                <c:pt idx="4">
                  <c:v>115.00000000000007</c:v>
                </c:pt>
                <c:pt idx="5">
                  <c:v>132.15000000000006</c:v>
                </c:pt>
                <c:pt idx="6">
                  <c:v>149.30000000000007</c:v>
                </c:pt>
                <c:pt idx="7">
                  <c:v>166.45000000000007</c:v>
                </c:pt>
                <c:pt idx="8">
                  <c:v>183.60000000000008</c:v>
                </c:pt>
              </c:numCache>
            </c:numRef>
          </c:yVal>
          <c:smooth val="0"/>
        </c:ser>
        <c:ser>
          <c:idx val="1"/>
          <c:order val="1"/>
          <c:tx>
            <c:strRef>
              <c:f>'Returns Graph at Base Yield-1 '!$D$28</c:f>
              <c:strCache>
                <c:ptCount val="1"/>
                <c:pt idx="0">
                  <c:v>LLD Returns ($/ac)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'Returns Graph at Base Yield-1 '!$B$29:$B$37</c:f>
              <c:numCache>
                <c:formatCode>0</c:formatCode>
                <c:ptCount val="9"/>
                <c:pt idx="0">
                  <c:v>6000</c:v>
                </c:pt>
                <c:pt idx="1">
                  <c:v>6250</c:v>
                </c:pt>
                <c:pt idx="2">
                  <c:v>6500</c:v>
                </c:pt>
                <c:pt idx="3">
                  <c:v>6750</c:v>
                </c:pt>
                <c:pt idx="4">
                  <c:v>7000</c:v>
                </c:pt>
                <c:pt idx="5">
                  <c:v>7250</c:v>
                </c:pt>
                <c:pt idx="6">
                  <c:v>7500</c:v>
                </c:pt>
                <c:pt idx="7">
                  <c:v>7750</c:v>
                </c:pt>
                <c:pt idx="8">
                  <c:v>8000</c:v>
                </c:pt>
              </c:numCache>
            </c:numRef>
          </c:xVal>
          <c:yVal>
            <c:numRef>
              <c:f>'Returns Graph at Base Yield-1 '!$D$29:$D$37</c:f>
              <c:numCache>
                <c:formatCode>"$"#,##0.00</c:formatCode>
                <c:ptCount val="9"/>
                <c:pt idx="0">
                  <c:v>112.9</c:v>
                </c:pt>
                <c:pt idx="1">
                  <c:v>120.25</c:v>
                </c:pt>
                <c:pt idx="2">
                  <c:v>127.6</c:v>
                </c:pt>
                <c:pt idx="3">
                  <c:v>134.94999999999999</c:v>
                </c:pt>
                <c:pt idx="4">
                  <c:v>142.30000000000001</c:v>
                </c:pt>
                <c:pt idx="5">
                  <c:v>149.65</c:v>
                </c:pt>
                <c:pt idx="6">
                  <c:v>157</c:v>
                </c:pt>
                <c:pt idx="7">
                  <c:v>164.35</c:v>
                </c:pt>
                <c:pt idx="8">
                  <c:v>171.7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54672224"/>
        <c:axId val="754672784"/>
      </c:scatterChart>
      <c:valAx>
        <c:axId val="754672224"/>
        <c:scaling>
          <c:orientation val="minMax"/>
          <c:min val="3000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Yield (cwt/ac)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54672784"/>
        <c:crosses val="autoZero"/>
        <c:crossBetween val="midCat"/>
        <c:majorUnit val="500"/>
      </c:valAx>
      <c:valAx>
        <c:axId val="754672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Dollars per acre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&quot;$&quot;#,##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546722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tiff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tiff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850900</xdr:colOff>
      <xdr:row>68</xdr:row>
      <xdr:rowOff>179788</xdr:rowOff>
    </xdr:from>
    <xdr:to>
      <xdr:col>15</xdr:col>
      <xdr:colOff>596900</xdr:colOff>
      <xdr:row>71</xdr:row>
      <xdr:rowOff>93046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80600" y="15051488"/>
          <a:ext cx="1244600" cy="63715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9525</xdr:colOff>
      <xdr:row>1</xdr:row>
      <xdr:rowOff>128586</xdr:rowOff>
    </xdr:from>
    <xdr:to>
      <xdr:col>16</xdr:col>
      <xdr:colOff>66675</xdr:colOff>
      <xdr:row>18</xdr:row>
      <xdr:rowOff>171450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66675</xdr:colOff>
      <xdr:row>26</xdr:row>
      <xdr:rowOff>4762</xdr:rowOff>
    </xdr:from>
    <xdr:to>
      <xdr:col>16</xdr:col>
      <xdr:colOff>57150</xdr:colOff>
      <xdr:row>43</xdr:row>
      <xdr:rowOff>47625</xdr:rowOff>
    </xdr:to>
    <xdr:graphicFrame macro="">
      <xdr:nvGraphicFramePr>
        <xdr:cNvPr id="7" name="Chart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850900</xdr:colOff>
      <xdr:row>68</xdr:row>
      <xdr:rowOff>179788</xdr:rowOff>
    </xdr:from>
    <xdr:to>
      <xdr:col>14</xdr:col>
      <xdr:colOff>596900</xdr:colOff>
      <xdr:row>71</xdr:row>
      <xdr:rowOff>93046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52025" y="16105588"/>
          <a:ext cx="1241425" cy="62763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19050</xdr:colOff>
      <xdr:row>2</xdr:row>
      <xdr:rowOff>42861</xdr:rowOff>
    </xdr:from>
    <xdr:to>
      <xdr:col>15</xdr:col>
      <xdr:colOff>533400</xdr:colOff>
      <xdr:row>19</xdr:row>
      <xdr:rowOff>19049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66675</xdr:colOff>
      <xdr:row>26</xdr:row>
      <xdr:rowOff>42862</xdr:rowOff>
    </xdr:from>
    <xdr:to>
      <xdr:col>16</xdr:col>
      <xdr:colOff>47625</xdr:colOff>
      <xdr:row>43</xdr:row>
      <xdr:rowOff>9525</xdr:rowOff>
    </xdr:to>
    <xdr:graphicFrame macro="">
      <xdr:nvGraphicFramePr>
        <xdr:cNvPr id="4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L73"/>
  <sheetViews>
    <sheetView tabSelected="1" zoomScaleNormal="100" workbookViewId="0">
      <selection activeCell="L59" sqref="L59"/>
    </sheetView>
  </sheetViews>
  <sheetFormatPr defaultRowHeight="18.75" x14ac:dyDescent="0.3"/>
  <cols>
    <col min="1" max="1" width="4.140625" style="1" customWidth="1"/>
    <col min="2" max="2" width="9.140625" style="1"/>
    <col min="3" max="3" width="14" style="1" customWidth="1"/>
    <col min="4" max="4" width="11.42578125" style="1" customWidth="1"/>
    <col min="5" max="5" width="10.7109375" style="1" customWidth="1"/>
    <col min="6" max="6" width="12.42578125" style="1" customWidth="1"/>
    <col min="7" max="7" width="12.7109375" style="1" customWidth="1"/>
    <col min="8" max="8" width="11.7109375" style="1" customWidth="1"/>
    <col min="9" max="9" width="12.85546875" style="1" customWidth="1"/>
    <col min="10" max="10" width="12.28515625" style="1" bestFit="1" customWidth="1"/>
    <col min="11" max="11" width="11.85546875" style="1" customWidth="1"/>
    <col min="12" max="13" width="12.85546875" style="1" bestFit="1" customWidth="1"/>
    <col min="14" max="15" width="9.5703125" style="1" customWidth="1"/>
    <col min="16" max="16" width="3.5703125" customWidth="1"/>
    <col min="17" max="17" width="9.28515625" bestFit="1" customWidth="1"/>
    <col min="18" max="18" width="3.5703125" customWidth="1"/>
    <col min="19" max="19" width="12.140625" customWidth="1"/>
    <col min="20" max="20" width="10" customWidth="1"/>
    <col min="21" max="21" width="11.140625" customWidth="1"/>
    <col min="22" max="22" width="12" customWidth="1"/>
    <col min="23" max="23" width="10.5703125" customWidth="1"/>
    <col min="24" max="24" width="12.85546875" customWidth="1"/>
    <col min="25" max="25" width="12.5703125" customWidth="1"/>
    <col min="26" max="26" width="12" customWidth="1"/>
    <col min="27" max="27" width="11.140625" customWidth="1"/>
    <col min="28" max="28" width="14.28515625" customWidth="1"/>
    <col min="29" max="30" width="12.5703125" customWidth="1"/>
    <col min="31" max="31" width="13.140625" customWidth="1"/>
    <col min="32" max="32" width="12.28515625" customWidth="1"/>
    <col min="33" max="33" width="10.5703125" customWidth="1"/>
    <col min="34" max="34" width="11.28515625" customWidth="1"/>
    <col min="35" max="35" width="12" customWidth="1"/>
    <col min="36" max="36" width="10.28515625" customWidth="1"/>
    <col min="37" max="37" width="10.7109375" customWidth="1"/>
    <col min="38" max="38" width="12.42578125" customWidth="1"/>
  </cols>
  <sheetData>
    <row r="1" spans="1:38" x14ac:dyDescent="0.3">
      <c r="A1" s="23"/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</row>
    <row r="2" spans="1:38" x14ac:dyDescent="0.3">
      <c r="A2" s="23"/>
      <c r="D2" s="2"/>
      <c r="F2" s="2"/>
      <c r="G2" s="2"/>
      <c r="I2" s="2"/>
      <c r="J2" s="2"/>
      <c r="L2" s="3"/>
      <c r="P2" s="4" t="s">
        <v>81</v>
      </c>
      <c r="Q2" s="2"/>
      <c r="R2" s="24"/>
      <c r="S2" s="1"/>
      <c r="T2" s="1"/>
      <c r="U2" s="2"/>
      <c r="V2" s="2"/>
      <c r="W2" s="1"/>
      <c r="X2" s="3"/>
      <c r="Y2" s="4"/>
      <c r="Z2" s="1"/>
      <c r="AA2" s="1"/>
      <c r="AB2" s="2"/>
      <c r="AC2" s="2"/>
      <c r="AD2" s="1"/>
      <c r="AE2" s="2"/>
      <c r="AF2" s="2"/>
      <c r="AG2" s="1"/>
      <c r="AH2" s="2"/>
      <c r="AI2" s="2"/>
      <c r="AJ2" s="1"/>
      <c r="AK2" s="3"/>
      <c r="AL2" s="4"/>
    </row>
    <row r="3" spans="1:38" ht="23.25" x14ac:dyDescent="0.35">
      <c r="A3" s="23"/>
      <c r="D3" s="109" t="s">
        <v>69</v>
      </c>
      <c r="F3" s="2"/>
      <c r="G3" s="2"/>
      <c r="I3" s="2"/>
      <c r="J3" s="2"/>
      <c r="L3" s="3"/>
      <c r="P3" s="4"/>
      <c r="Q3" s="2"/>
      <c r="R3" s="24"/>
      <c r="S3" s="1"/>
      <c r="T3" s="1"/>
      <c r="U3" s="2"/>
      <c r="V3" s="2"/>
      <c r="W3" s="1"/>
      <c r="X3" s="3"/>
      <c r="Y3" s="4"/>
      <c r="Z3" s="1"/>
      <c r="AA3" s="1"/>
      <c r="AB3" s="2"/>
      <c r="AC3" s="2"/>
      <c r="AD3" s="1"/>
      <c r="AE3" s="2"/>
      <c r="AF3" s="2"/>
      <c r="AG3" s="1"/>
      <c r="AH3" s="2"/>
      <c r="AI3" s="2"/>
      <c r="AJ3" s="1"/>
      <c r="AK3" s="3"/>
      <c r="AL3" s="4"/>
    </row>
    <row r="4" spans="1:38" x14ac:dyDescent="0.3">
      <c r="A4" s="23"/>
      <c r="C4" s="41" t="s">
        <v>24</v>
      </c>
      <c r="R4" s="25"/>
    </row>
    <row r="5" spans="1:38" ht="19.5" thickBot="1" x14ac:dyDescent="0.35">
      <c r="A5" s="23"/>
      <c r="C5" s="41" t="s">
        <v>68</v>
      </c>
      <c r="R5" s="25"/>
    </row>
    <row r="6" spans="1:38" ht="21" x14ac:dyDescent="0.35">
      <c r="A6" s="23"/>
      <c r="C6" s="15"/>
      <c r="D6" s="16"/>
      <c r="E6" s="16"/>
      <c r="F6" s="16"/>
      <c r="G6" s="16"/>
      <c r="H6" s="16"/>
      <c r="I6" s="26" t="s">
        <v>39</v>
      </c>
      <c r="J6" s="16"/>
      <c r="K6" s="16"/>
      <c r="L6" s="16"/>
      <c r="M6" s="16"/>
      <c r="N6" s="16"/>
      <c r="O6" s="16"/>
      <c r="P6" s="17"/>
      <c r="R6" s="25"/>
    </row>
    <row r="7" spans="1:38" ht="21" x14ac:dyDescent="0.35">
      <c r="A7" s="23"/>
      <c r="C7" s="18"/>
      <c r="D7" s="5"/>
      <c r="E7" s="7" t="s">
        <v>33</v>
      </c>
      <c r="F7" s="46" t="s">
        <v>34</v>
      </c>
      <c r="G7" s="5"/>
      <c r="H7" s="5"/>
      <c r="I7" s="45"/>
      <c r="J7" s="81"/>
      <c r="K7" s="66"/>
      <c r="L7" s="82" t="s">
        <v>52</v>
      </c>
      <c r="M7" s="65" t="s">
        <v>32</v>
      </c>
      <c r="N7" s="66"/>
      <c r="O7" s="66"/>
      <c r="P7" s="69"/>
      <c r="R7" s="25"/>
    </row>
    <row r="8" spans="1:38" ht="21" hidden="1" x14ac:dyDescent="0.35">
      <c r="A8" s="23"/>
      <c r="C8" s="18"/>
      <c r="D8" s="5"/>
      <c r="E8" s="7" t="s">
        <v>4</v>
      </c>
      <c r="F8" s="13">
        <f>IF(F14&gt;0,1,0)</f>
        <v>1</v>
      </c>
      <c r="G8" s="5"/>
      <c r="H8" s="5"/>
      <c r="I8" s="45"/>
      <c r="J8" s="67"/>
      <c r="K8" s="5"/>
      <c r="L8" s="83"/>
      <c r="M8" s="67"/>
      <c r="N8" s="5"/>
      <c r="O8" s="5"/>
      <c r="P8" s="19"/>
      <c r="R8" s="25"/>
    </row>
    <row r="9" spans="1:38" ht="21" hidden="1" x14ac:dyDescent="0.35">
      <c r="A9" s="23"/>
      <c r="C9" s="18"/>
      <c r="D9" s="5"/>
      <c r="E9" s="7" t="s">
        <v>5</v>
      </c>
      <c r="F9" s="13">
        <f>IF(F15&gt;0,1,0)</f>
        <v>0</v>
      </c>
      <c r="G9" s="5"/>
      <c r="H9" s="5"/>
      <c r="I9" s="45"/>
      <c r="J9" s="67"/>
      <c r="K9" s="5"/>
      <c r="L9" s="83"/>
      <c r="M9" s="67"/>
      <c r="N9" s="5"/>
      <c r="O9" s="5"/>
      <c r="P9" s="19"/>
      <c r="R9" s="25"/>
    </row>
    <row r="10" spans="1:38" x14ac:dyDescent="0.3">
      <c r="A10" s="23"/>
      <c r="C10" s="18"/>
      <c r="D10" s="5"/>
      <c r="E10" s="5"/>
      <c r="F10" s="5"/>
      <c r="G10" s="5"/>
      <c r="H10" s="5"/>
      <c r="I10" s="6"/>
      <c r="J10" s="84"/>
      <c r="K10" s="78"/>
      <c r="L10" s="80" t="s">
        <v>51</v>
      </c>
      <c r="M10" s="68" t="s">
        <v>30</v>
      </c>
      <c r="N10" s="71" t="s">
        <v>31</v>
      </c>
      <c r="O10" s="71"/>
      <c r="P10" s="70"/>
      <c r="R10" s="25"/>
    </row>
    <row r="11" spans="1:38" x14ac:dyDescent="0.3">
      <c r="A11" s="23"/>
      <c r="C11" s="18"/>
      <c r="D11" s="5"/>
      <c r="E11" s="7" t="s">
        <v>70</v>
      </c>
      <c r="F11" s="10">
        <v>11</v>
      </c>
      <c r="G11" s="5" t="s">
        <v>26</v>
      </c>
      <c r="H11" s="35">
        <f>F11*1.62</f>
        <v>17.82</v>
      </c>
      <c r="I11" s="5" t="s">
        <v>9</v>
      </c>
      <c r="J11" s="5"/>
      <c r="K11" s="64" t="s">
        <v>12</v>
      </c>
      <c r="L11" s="28">
        <v>61.9</v>
      </c>
      <c r="M11" s="72">
        <v>0</v>
      </c>
      <c r="N11" s="75">
        <f>1-M11</f>
        <v>1</v>
      </c>
      <c r="O11" s="75"/>
      <c r="P11" s="69"/>
      <c r="R11" s="25"/>
    </row>
    <row r="12" spans="1:38" x14ac:dyDescent="0.3">
      <c r="A12" s="23"/>
      <c r="C12" s="18"/>
      <c r="D12" s="5"/>
      <c r="E12" s="7" t="s">
        <v>6</v>
      </c>
      <c r="F12" s="29">
        <v>7000</v>
      </c>
      <c r="G12" s="5" t="s">
        <v>8</v>
      </c>
      <c r="H12" s="36">
        <f>F12/162</f>
        <v>43.209876543209873</v>
      </c>
      <c r="I12" s="5" t="s">
        <v>10</v>
      </c>
      <c r="J12" s="5"/>
      <c r="K12" s="64" t="s">
        <v>13</v>
      </c>
      <c r="L12" s="28">
        <v>97</v>
      </c>
      <c r="M12" s="73">
        <v>0</v>
      </c>
      <c r="N12" s="76">
        <f>1-M12</f>
        <v>1</v>
      </c>
      <c r="O12" s="76"/>
      <c r="P12" s="19"/>
      <c r="R12" s="25"/>
    </row>
    <row r="13" spans="1:38" x14ac:dyDescent="0.3">
      <c r="A13" s="23"/>
      <c r="C13" s="18"/>
      <c r="D13" s="5"/>
      <c r="E13" s="7"/>
      <c r="F13" s="29"/>
      <c r="G13" s="37" t="s">
        <v>11</v>
      </c>
      <c r="H13" s="5"/>
      <c r="I13" s="5"/>
      <c r="J13" s="5"/>
      <c r="K13" s="64" t="s">
        <v>14</v>
      </c>
      <c r="L13" s="28">
        <v>39</v>
      </c>
      <c r="M13" s="73">
        <v>0</v>
      </c>
      <c r="N13" s="76">
        <f>1-M13</f>
        <v>1</v>
      </c>
      <c r="O13" s="76"/>
      <c r="P13" s="19"/>
      <c r="R13" s="25"/>
    </row>
    <row r="14" spans="1:38" x14ac:dyDescent="0.3">
      <c r="A14" s="23"/>
      <c r="C14" s="18"/>
      <c r="D14" s="5"/>
      <c r="E14" s="7" t="s">
        <v>4</v>
      </c>
      <c r="F14" s="30">
        <v>0.3</v>
      </c>
      <c r="G14" s="5" t="s">
        <v>1</v>
      </c>
      <c r="H14" s="5"/>
      <c r="I14" s="5"/>
      <c r="J14" s="5"/>
      <c r="K14" s="64" t="s">
        <v>42</v>
      </c>
      <c r="L14" s="28">
        <v>16</v>
      </c>
      <c r="M14" s="73">
        <v>0</v>
      </c>
      <c r="N14" s="76">
        <f t="shared" ref="N14:N20" si="0">1-M14</f>
        <v>1</v>
      </c>
      <c r="O14" s="76"/>
      <c r="P14" s="19"/>
      <c r="R14" s="25"/>
    </row>
    <row r="15" spans="1:38" x14ac:dyDescent="0.3">
      <c r="A15" s="23"/>
      <c r="C15" s="18"/>
      <c r="D15" s="5"/>
      <c r="E15" s="7" t="s">
        <v>5</v>
      </c>
      <c r="F15" s="28">
        <v>0</v>
      </c>
      <c r="G15" s="5" t="s">
        <v>0</v>
      </c>
      <c r="H15" s="5"/>
      <c r="I15" s="5"/>
      <c r="J15" s="5"/>
      <c r="K15" s="64" t="s">
        <v>15</v>
      </c>
      <c r="L15" s="28">
        <v>83</v>
      </c>
      <c r="M15" s="73">
        <v>0</v>
      </c>
      <c r="N15" s="76">
        <f t="shared" si="0"/>
        <v>1</v>
      </c>
      <c r="O15" s="76"/>
      <c r="P15" s="19"/>
      <c r="R15" s="25"/>
    </row>
    <row r="16" spans="1:38" x14ac:dyDescent="0.3">
      <c r="A16" s="23"/>
      <c r="C16" s="18"/>
      <c r="D16" s="40" t="s">
        <v>50</v>
      </c>
      <c r="E16" s="7"/>
      <c r="F16" s="14"/>
      <c r="G16" s="5"/>
      <c r="H16" s="5"/>
      <c r="I16" s="5"/>
      <c r="J16" s="5"/>
      <c r="K16" s="64" t="s">
        <v>16</v>
      </c>
      <c r="L16" s="28">
        <v>15</v>
      </c>
      <c r="M16" s="73">
        <v>0</v>
      </c>
      <c r="N16" s="76">
        <f t="shared" si="0"/>
        <v>1</v>
      </c>
      <c r="O16" s="76"/>
      <c r="P16" s="19"/>
      <c r="R16" s="25"/>
    </row>
    <row r="17" spans="1:21" x14ac:dyDescent="0.3">
      <c r="A17" s="23"/>
      <c r="C17" s="18"/>
      <c r="D17" s="40" t="s">
        <v>49</v>
      </c>
      <c r="E17" s="7"/>
      <c r="F17" s="5"/>
      <c r="G17" s="5"/>
      <c r="H17" s="5"/>
      <c r="I17" s="5"/>
      <c r="J17" s="7"/>
      <c r="K17" s="64" t="s">
        <v>17</v>
      </c>
      <c r="L17" s="28">
        <v>51</v>
      </c>
      <c r="M17" s="73">
        <v>0</v>
      </c>
      <c r="N17" s="76">
        <f t="shared" si="0"/>
        <v>1</v>
      </c>
      <c r="O17" s="76"/>
      <c r="P17" s="19"/>
      <c r="R17" s="25"/>
    </row>
    <row r="18" spans="1:21" x14ac:dyDescent="0.3">
      <c r="A18" s="23"/>
      <c r="C18" s="18"/>
      <c r="D18" s="5"/>
      <c r="E18" s="7" t="s">
        <v>20</v>
      </c>
      <c r="F18" s="10">
        <v>0.9</v>
      </c>
      <c r="G18" s="5" t="s">
        <v>7</v>
      </c>
      <c r="H18" s="39" t="s">
        <v>11</v>
      </c>
      <c r="I18" s="5"/>
      <c r="J18" s="7"/>
      <c r="K18" s="64" t="s">
        <v>18</v>
      </c>
      <c r="L18" s="28">
        <v>89</v>
      </c>
      <c r="M18" s="73">
        <v>1</v>
      </c>
      <c r="N18" s="76">
        <f t="shared" si="0"/>
        <v>0</v>
      </c>
      <c r="O18" s="76"/>
      <c r="P18" s="19"/>
      <c r="R18" s="25"/>
    </row>
    <row r="19" spans="1:21" x14ac:dyDescent="0.3">
      <c r="A19" s="23"/>
      <c r="C19" s="18"/>
      <c r="D19" s="5"/>
      <c r="E19" s="7" t="s">
        <v>21</v>
      </c>
      <c r="F19" s="10">
        <v>0.3</v>
      </c>
      <c r="G19" s="5" t="s">
        <v>7</v>
      </c>
      <c r="H19" s="39" t="s">
        <v>11</v>
      </c>
      <c r="I19" s="5"/>
      <c r="J19" s="7"/>
      <c r="K19" s="64" t="s">
        <v>19</v>
      </c>
      <c r="L19" s="28">
        <v>20</v>
      </c>
      <c r="M19" s="73">
        <v>0</v>
      </c>
      <c r="N19" s="76">
        <f>1-M19</f>
        <v>1</v>
      </c>
      <c r="O19" s="76"/>
      <c r="P19" s="19"/>
      <c r="R19" s="25"/>
      <c r="T19" s="122"/>
      <c r="U19" s="122"/>
    </row>
    <row r="20" spans="1:21" x14ac:dyDescent="0.3">
      <c r="A20" s="23"/>
      <c r="C20" s="18"/>
      <c r="D20" s="40" t="s">
        <v>43</v>
      </c>
      <c r="E20" s="7"/>
      <c r="F20" s="7"/>
      <c r="G20" s="7"/>
      <c r="H20" s="7"/>
      <c r="I20" s="5"/>
      <c r="J20" s="7"/>
      <c r="K20" s="64" t="s">
        <v>19</v>
      </c>
      <c r="L20" s="28">
        <v>0</v>
      </c>
      <c r="M20" s="73">
        <v>0</v>
      </c>
      <c r="N20" s="76">
        <f t="shared" si="0"/>
        <v>1</v>
      </c>
      <c r="O20" s="76"/>
      <c r="P20" s="19"/>
      <c r="R20" s="25"/>
      <c r="T20" s="123"/>
    </row>
    <row r="21" spans="1:21" ht="19.5" thickBot="1" x14ac:dyDescent="0.35">
      <c r="A21" s="23"/>
      <c r="C21" s="18"/>
      <c r="D21" s="40" t="s">
        <v>44</v>
      </c>
      <c r="E21" s="7"/>
      <c r="F21" s="5"/>
      <c r="G21" s="5"/>
      <c r="H21" s="5"/>
      <c r="I21" s="5"/>
      <c r="J21" s="7"/>
      <c r="K21" s="64" t="s">
        <v>45</v>
      </c>
      <c r="L21" s="28">
        <v>102</v>
      </c>
      <c r="M21" s="73">
        <v>0</v>
      </c>
      <c r="N21" s="76">
        <f t="shared" ref="N21:N22" si="1">1-M21</f>
        <v>1</v>
      </c>
      <c r="O21" s="76"/>
      <c r="P21" s="19"/>
      <c r="R21" s="25"/>
    </row>
    <row r="22" spans="1:21" x14ac:dyDescent="0.3">
      <c r="A22" s="23"/>
      <c r="C22" s="95"/>
      <c r="D22" s="96"/>
      <c r="E22" s="97"/>
      <c r="F22" s="98" t="s">
        <v>59</v>
      </c>
      <c r="G22" s="99">
        <v>14</v>
      </c>
      <c r="H22" s="97" t="s">
        <v>26</v>
      </c>
      <c r="I22" s="100"/>
      <c r="J22" s="7"/>
      <c r="K22" s="64" t="s">
        <v>46</v>
      </c>
      <c r="L22" s="28">
        <v>0</v>
      </c>
      <c r="M22" s="73">
        <v>0</v>
      </c>
      <c r="N22" s="76">
        <f t="shared" si="1"/>
        <v>1</v>
      </c>
      <c r="O22" s="76"/>
      <c r="P22" s="19"/>
      <c r="R22" s="25"/>
    </row>
    <row r="23" spans="1:21" x14ac:dyDescent="0.3">
      <c r="A23" s="23"/>
      <c r="C23" s="90"/>
      <c r="D23" s="91"/>
      <c r="E23" s="93"/>
      <c r="F23" s="92" t="s">
        <v>56</v>
      </c>
      <c r="G23" s="94">
        <v>5700</v>
      </c>
      <c r="H23" s="93" t="s">
        <v>55</v>
      </c>
      <c r="I23" s="101"/>
      <c r="J23" s="7"/>
      <c r="K23" s="64" t="s">
        <v>47</v>
      </c>
      <c r="L23" s="28">
        <v>0</v>
      </c>
      <c r="M23" s="73">
        <v>0</v>
      </c>
      <c r="N23" s="76">
        <f>1-M23</f>
        <v>1</v>
      </c>
      <c r="O23" s="76"/>
      <c r="P23" s="19"/>
      <c r="R23" s="25"/>
    </row>
    <row r="24" spans="1:21" x14ac:dyDescent="0.3">
      <c r="A24" s="23"/>
      <c r="C24" s="90"/>
      <c r="D24" s="93"/>
      <c r="E24" s="93"/>
      <c r="F24" s="92" t="s">
        <v>60</v>
      </c>
      <c r="G24" s="94">
        <v>85</v>
      </c>
      <c r="H24" s="93" t="s">
        <v>62</v>
      </c>
      <c r="I24" s="101"/>
      <c r="J24" s="7"/>
      <c r="K24" s="64" t="s">
        <v>47</v>
      </c>
      <c r="L24" s="28">
        <v>0</v>
      </c>
      <c r="M24" s="73">
        <v>0</v>
      </c>
      <c r="N24" s="76">
        <f>1-M24</f>
        <v>1</v>
      </c>
      <c r="O24" s="76"/>
      <c r="P24" s="19"/>
      <c r="R24" s="25"/>
    </row>
    <row r="25" spans="1:21" ht="19.5" thickBot="1" x14ac:dyDescent="0.35">
      <c r="A25" s="23"/>
      <c r="C25" s="102"/>
      <c r="D25" s="103"/>
      <c r="E25" s="104"/>
      <c r="F25" s="105" t="s">
        <v>61</v>
      </c>
      <c r="G25" s="106">
        <v>100</v>
      </c>
      <c r="H25" s="107" t="s">
        <v>63</v>
      </c>
      <c r="I25" s="108"/>
      <c r="J25" s="78"/>
      <c r="K25" s="79" t="s">
        <v>47</v>
      </c>
      <c r="L25" s="38">
        <v>0</v>
      </c>
      <c r="M25" s="74">
        <v>0</v>
      </c>
      <c r="N25" s="77">
        <f>1-M25</f>
        <v>1</v>
      </c>
      <c r="O25" s="77"/>
      <c r="P25" s="70"/>
      <c r="R25" s="25"/>
    </row>
    <row r="26" spans="1:21" x14ac:dyDescent="0.3">
      <c r="A26" s="23"/>
      <c r="C26" s="18"/>
      <c r="D26" s="40" t="s">
        <v>57</v>
      </c>
      <c r="E26" s="5"/>
      <c r="F26" s="12"/>
      <c r="G26" s="5"/>
      <c r="H26" s="5"/>
      <c r="I26" s="5"/>
      <c r="J26" s="5"/>
      <c r="K26" s="34" t="s">
        <v>48</v>
      </c>
      <c r="L26" s="32">
        <f>SUM(L11:L25)</f>
        <v>573.9</v>
      </c>
      <c r="M26" s="33" t="s">
        <v>36</v>
      </c>
      <c r="N26" s="5"/>
      <c r="O26" s="5"/>
      <c r="P26" s="19"/>
      <c r="R26" s="25"/>
    </row>
    <row r="27" spans="1:21" ht="19.5" thickBot="1" x14ac:dyDescent="0.35">
      <c r="A27" s="23"/>
      <c r="C27" s="18"/>
      <c r="D27" s="40" t="s">
        <v>58</v>
      </c>
      <c r="E27" s="57"/>
      <c r="F27" s="58"/>
      <c r="G27" s="57"/>
      <c r="H27" s="57"/>
      <c r="I27" s="57"/>
      <c r="J27" s="57"/>
      <c r="K27" s="57"/>
      <c r="L27" s="85" t="s">
        <v>53</v>
      </c>
      <c r="M27" s="86">
        <f>SUMPRODUCT(L11:L25,M11:M25)</f>
        <v>89</v>
      </c>
      <c r="N27" s="86">
        <f>SUMPRODUCT(L11:L25,N11:N25)</f>
        <v>484.9</v>
      </c>
      <c r="O27" s="87"/>
      <c r="P27" s="19"/>
      <c r="R27" s="25"/>
    </row>
    <row r="28" spans="1:21" ht="19.5" thickTop="1" x14ac:dyDescent="0.3">
      <c r="A28" s="23"/>
      <c r="C28" s="18"/>
      <c r="D28" s="40"/>
      <c r="E28" s="5"/>
      <c r="F28" s="12"/>
      <c r="G28" s="5"/>
      <c r="H28" s="5"/>
      <c r="I28" s="5"/>
      <c r="J28" s="5"/>
      <c r="K28" s="5"/>
      <c r="L28" s="5"/>
      <c r="M28" s="5"/>
      <c r="N28" s="5"/>
      <c r="O28" s="5"/>
      <c r="P28" s="19"/>
      <c r="R28" s="25"/>
    </row>
    <row r="29" spans="1:21" ht="21" x14ac:dyDescent="0.35">
      <c r="A29" s="23"/>
      <c r="C29" s="18"/>
      <c r="D29" s="40"/>
      <c r="E29" s="5"/>
      <c r="F29" s="12"/>
      <c r="G29" s="5"/>
      <c r="H29" s="5"/>
      <c r="I29" s="45" t="s">
        <v>40</v>
      </c>
      <c r="J29" s="5"/>
      <c r="K29" s="5"/>
      <c r="L29" s="5"/>
      <c r="M29" s="5"/>
      <c r="N29" s="33" t="s">
        <v>65</v>
      </c>
      <c r="O29" s="5"/>
      <c r="P29" s="19"/>
      <c r="R29" s="25"/>
    </row>
    <row r="30" spans="1:21" x14ac:dyDescent="0.3">
      <c r="A30" s="23"/>
      <c r="C30" s="18"/>
      <c r="D30" s="9" t="s">
        <v>28</v>
      </c>
      <c r="E30" s="5"/>
      <c r="F30" s="5"/>
      <c r="G30" s="5"/>
      <c r="H30" s="5"/>
      <c r="I30" s="8" t="s">
        <v>2</v>
      </c>
      <c r="J30" s="5"/>
      <c r="K30" s="5"/>
      <c r="L30" s="5"/>
      <c r="M30" s="5"/>
      <c r="N30" s="8" t="s">
        <v>66</v>
      </c>
      <c r="O30" s="5"/>
      <c r="P30" s="19"/>
      <c r="R30" s="25"/>
    </row>
    <row r="31" spans="1:21" ht="19.5" thickBot="1" x14ac:dyDescent="0.35">
      <c r="A31" s="23"/>
      <c r="C31" s="43" t="s">
        <v>27</v>
      </c>
      <c r="D31" s="9" t="s">
        <v>64</v>
      </c>
      <c r="E31" s="31">
        <f>IF(I31&gt;0,F31-250,0)</f>
        <v>6000</v>
      </c>
      <c r="F31" s="31">
        <f>IF(I31&gt;0,G31-250,0)</f>
        <v>6250</v>
      </c>
      <c r="G31" s="31">
        <f>IF(I31&gt;0,H31-250,0)</f>
        <v>6500</v>
      </c>
      <c r="H31" s="31">
        <f>IF(I31&gt;0,I31-250,0)</f>
        <v>6750</v>
      </c>
      <c r="I31" s="63">
        <f>F12</f>
        <v>7000</v>
      </c>
      <c r="J31" s="31">
        <f>IF(I31&gt;0,I31+250,0)</f>
        <v>7250</v>
      </c>
      <c r="K31" s="31">
        <f>IF(I31&gt;0,J31+250,0)</f>
        <v>7500</v>
      </c>
      <c r="L31" s="31">
        <f>IF(I31&gt;0,K31+250,0)</f>
        <v>7750</v>
      </c>
      <c r="M31" s="31">
        <f>IF(I31&gt;0,L31+250,0)</f>
        <v>8000</v>
      </c>
      <c r="N31" s="9" t="s">
        <v>64</v>
      </c>
      <c r="O31" s="88" t="s">
        <v>27</v>
      </c>
      <c r="P31" s="19"/>
      <c r="R31" s="25"/>
    </row>
    <row r="32" spans="1:21" x14ac:dyDescent="0.3">
      <c r="A32" s="23"/>
      <c r="C32" s="42">
        <f t="shared" ref="C32:C46" si="2">D32*1.62</f>
        <v>14.985000000000001</v>
      </c>
      <c r="D32" s="11">
        <f>IF(D39&gt;0,D33-0.25,0)</f>
        <v>9.25</v>
      </c>
      <c r="E32" s="47">
        <f>($D$32*(E31/100)*(1-$F$14))+((1-$F$14)*($N$32*($G$23/100)*(($G$25*0.85)/$G$24)))-$F$15-SUMPRODUCT($L$11:$L$25,$N$11:$N$25)-((E31/100)*(1-$F$14)*($F$18+$F$19))</f>
        <v>42.725000000000001</v>
      </c>
      <c r="F32" s="51">
        <f t="shared" ref="F32:M32" si="3">($D$32*(F31/100)*(1-$F$14))+((1-$F$14)*($N$32*($G$23/100)*(($G$25*0.85)/$G$24)))-$F$15-SUMPRODUCT($L$11:$L$25,$N$11:$N$25)-((F31/100)*(1-$F$14)*($F$18+$F$19))</f>
        <v>56.8125</v>
      </c>
      <c r="G32" s="51">
        <f t="shared" si="3"/>
        <v>70.900000000000006</v>
      </c>
      <c r="H32" s="51">
        <f t="shared" si="3"/>
        <v>84.987500000000011</v>
      </c>
      <c r="I32" s="51">
        <f t="shared" si="3"/>
        <v>99.074999999999889</v>
      </c>
      <c r="J32" s="51">
        <f t="shared" si="3"/>
        <v>113.16249999999988</v>
      </c>
      <c r="K32" s="51">
        <f t="shared" si="3"/>
        <v>127.24999999999989</v>
      </c>
      <c r="L32" s="51">
        <f t="shared" si="3"/>
        <v>141.33749999999989</v>
      </c>
      <c r="M32" s="52">
        <f t="shared" si="3"/>
        <v>155.42500000000001</v>
      </c>
      <c r="N32" s="11">
        <f>IF(D32&lt;$G$22,$G$22-D32,0)</f>
        <v>4.75</v>
      </c>
      <c r="O32" s="35">
        <f t="shared" ref="O32:O46" si="4">N32*1.62</f>
        <v>7.6950000000000003</v>
      </c>
      <c r="P32" s="19"/>
      <c r="R32" s="25"/>
    </row>
    <row r="33" spans="1:18" x14ac:dyDescent="0.3">
      <c r="A33" s="23"/>
      <c r="C33" s="42">
        <f t="shared" si="2"/>
        <v>15.39</v>
      </c>
      <c r="D33" s="11">
        <f>IF(D39&gt;0,D34-0.25,0)</f>
        <v>9.5</v>
      </c>
      <c r="E33" s="49">
        <f t="shared" ref="E33:M33" si="5">($D$33*(E31/100)*(1-$F$14))+((1-$F$14)*($N$33*($G$23/100)*(($G$25*0.85)/$G$24)))-$F$15-SUMPRODUCT($L$11:$L$25,$N$11:$N$25)-((E31/100)*(1-$F$14)*($F$18+$F$19))</f>
        <v>43.249999999999979</v>
      </c>
      <c r="F33" s="48">
        <f t="shared" si="5"/>
        <v>57.774999999999977</v>
      </c>
      <c r="G33" s="48">
        <f t="shared" si="5"/>
        <v>72.299999999999983</v>
      </c>
      <c r="H33" s="48">
        <f t="shared" si="5"/>
        <v>86.824999999999989</v>
      </c>
      <c r="I33" s="48">
        <f t="shared" si="5"/>
        <v>101.34999999999998</v>
      </c>
      <c r="J33" s="48">
        <f t="shared" si="5"/>
        <v>115.87499999999997</v>
      </c>
      <c r="K33" s="48">
        <f t="shared" si="5"/>
        <v>130.39999999999998</v>
      </c>
      <c r="L33" s="48">
        <f t="shared" si="5"/>
        <v>144.92499999999998</v>
      </c>
      <c r="M33" s="53">
        <f t="shared" si="5"/>
        <v>159.44999999999999</v>
      </c>
      <c r="N33" s="11">
        <f t="shared" ref="N33:N46" si="6">IF(D33&lt;$G$22,$G$22-D33,0)</f>
        <v>4.5</v>
      </c>
      <c r="O33" s="35">
        <f t="shared" si="4"/>
        <v>7.2900000000000009</v>
      </c>
      <c r="P33" s="19"/>
      <c r="R33" s="25"/>
    </row>
    <row r="34" spans="1:18" x14ac:dyDescent="0.3">
      <c r="A34" s="23"/>
      <c r="C34" s="42">
        <f t="shared" si="2"/>
        <v>15.795000000000002</v>
      </c>
      <c r="D34" s="11">
        <f>IF(D39&gt;0,D35-0.25,0)</f>
        <v>9.75</v>
      </c>
      <c r="E34" s="49">
        <f>($D$34*(E31/100)*(1-$F$14))+((1-$F$14)*($N$34*($G$23/100)*(($G$25*0.85)/$G$24)))-$F$15-SUMPRODUCT($L$11:$L$25,$N$11:$N$25)-((E31/100)*(1-$F$14)*($F$18+$F$19))</f>
        <v>43.77500000000007</v>
      </c>
      <c r="F34" s="48">
        <f t="shared" ref="E34:M34" si="7">($D$34*(F31/100)*(1-$F$14))+((1-$F$14)*($N$34*($G$23/100)*(($G$25*0.85)/$G$24)))-$F$15-SUMPRODUCT($L$11:$L$25,$N$11:$N$25)-((F31/100)*(1-$F$14)*($F$18+$F$19))</f>
        <v>58.737500000000068</v>
      </c>
      <c r="G34" s="48">
        <f t="shared" si="7"/>
        <v>73.700000000000074</v>
      </c>
      <c r="H34" s="48">
        <f t="shared" si="7"/>
        <v>88.662499999999966</v>
      </c>
      <c r="I34" s="48">
        <f t="shared" si="7"/>
        <v>103.62499999999996</v>
      </c>
      <c r="J34" s="48">
        <f t="shared" si="7"/>
        <v>118.58749999999995</v>
      </c>
      <c r="K34" s="48">
        <f t="shared" si="7"/>
        <v>133.54999999999995</v>
      </c>
      <c r="L34" s="48">
        <f t="shared" si="7"/>
        <v>148.51250000000007</v>
      </c>
      <c r="M34" s="53">
        <f t="shared" si="7"/>
        <v>163.47500000000008</v>
      </c>
      <c r="N34" s="11">
        <f t="shared" si="6"/>
        <v>4.25</v>
      </c>
      <c r="O34" s="35">
        <f t="shared" si="4"/>
        <v>6.8850000000000007</v>
      </c>
      <c r="P34" s="19"/>
      <c r="R34" s="25"/>
    </row>
    <row r="35" spans="1:18" x14ac:dyDescent="0.3">
      <c r="A35" s="23"/>
      <c r="C35" s="42">
        <f t="shared" si="2"/>
        <v>16.200000000000003</v>
      </c>
      <c r="D35" s="11">
        <f>IF(D39&gt;0,D36-0.25,0)</f>
        <v>10</v>
      </c>
      <c r="E35" s="49">
        <f t="shared" ref="E35:M35" si="8">($D$35*(E31/100)*(1-$F$14))+((1-$F$14)*($N$35*($G$23/100)*(($G$25*0.85)/$G$24)))-$F$15-SUMPRODUCT($L$11:$L$25,$N$11:$N$25)-((E31/100)*(1-$F$14)*($F$18+$F$19))</f>
        <v>44.300000000000047</v>
      </c>
      <c r="F35" s="48">
        <f t="shared" si="8"/>
        <v>59.700000000000045</v>
      </c>
      <c r="G35" s="48">
        <f t="shared" si="8"/>
        <v>75.099999999999937</v>
      </c>
      <c r="H35" s="48">
        <f t="shared" si="8"/>
        <v>90.499999999999943</v>
      </c>
      <c r="I35" s="48">
        <f t="shared" si="8"/>
        <v>105.89999999999993</v>
      </c>
      <c r="J35" s="48">
        <f t="shared" si="8"/>
        <v>121.29999999999993</v>
      </c>
      <c r="K35" s="48">
        <f t="shared" si="8"/>
        <v>136.70000000000005</v>
      </c>
      <c r="L35" s="48">
        <f t="shared" si="8"/>
        <v>152.10000000000005</v>
      </c>
      <c r="M35" s="53">
        <f t="shared" si="8"/>
        <v>167.50000000000006</v>
      </c>
      <c r="N35" s="11">
        <f t="shared" si="6"/>
        <v>4</v>
      </c>
      <c r="O35" s="35">
        <f t="shared" si="4"/>
        <v>6.48</v>
      </c>
      <c r="P35" s="19"/>
      <c r="R35" s="25"/>
    </row>
    <row r="36" spans="1:18" x14ac:dyDescent="0.3">
      <c r="A36" s="23"/>
      <c r="C36" s="42">
        <f t="shared" si="2"/>
        <v>16.605</v>
      </c>
      <c r="D36" s="11">
        <f>IF(D39&gt;0,D37-0.25,0)</f>
        <v>10.25</v>
      </c>
      <c r="E36" s="49">
        <f t="shared" ref="E36:M36" si="9">($D$36*(E31/100)*(1-$F$14))+((1-$F$14)*($N$36*($G$23/100)*(($G$25*0.85)/$G$24)))-$F$15-SUMPRODUCT($L$11:$L$25,$N$11:$N$25)-((E31/100)*(1-$F$14)*($F$18+$F$19))</f>
        <v>44.825000000000024</v>
      </c>
      <c r="F36" s="48">
        <f t="shared" si="9"/>
        <v>60.662500000000023</v>
      </c>
      <c r="G36" s="48">
        <f t="shared" si="9"/>
        <v>76.500000000000028</v>
      </c>
      <c r="H36" s="48">
        <f t="shared" si="9"/>
        <v>92.337500000000034</v>
      </c>
      <c r="I36" s="48">
        <f t="shared" si="9"/>
        <v>108.17500000000003</v>
      </c>
      <c r="J36" s="48">
        <f t="shared" si="9"/>
        <v>124.01250000000002</v>
      </c>
      <c r="K36" s="48">
        <f t="shared" si="9"/>
        <v>139.85000000000002</v>
      </c>
      <c r="L36" s="48">
        <f t="shared" si="9"/>
        <v>155.68750000000003</v>
      </c>
      <c r="M36" s="53">
        <f t="shared" si="9"/>
        <v>171.52500000000003</v>
      </c>
      <c r="N36" s="11">
        <f t="shared" si="6"/>
        <v>3.75</v>
      </c>
      <c r="O36" s="35">
        <f t="shared" si="4"/>
        <v>6.0750000000000002</v>
      </c>
      <c r="P36" s="19"/>
      <c r="R36" s="25"/>
    </row>
    <row r="37" spans="1:18" x14ac:dyDescent="0.3">
      <c r="A37" s="23"/>
      <c r="C37" s="42">
        <f t="shared" si="2"/>
        <v>17.010000000000002</v>
      </c>
      <c r="D37" s="11">
        <f>IF(D39&gt;0,D38-0.25,0)</f>
        <v>10.5</v>
      </c>
      <c r="E37" s="49">
        <f t="shared" ref="E37:M37" si="10">($D$37*(E31/100)*(1-$F$14))+((1-$F$14)*($N$37*($G$23/100)*(($G$25*0.85)/$G$24)))-$F$15-SUMPRODUCT($L$11:$L$25,$N$11:$N$25)-((E31/100)*(1-$F$14)*($F$18+$F$19))</f>
        <v>45.35</v>
      </c>
      <c r="F37" s="48">
        <f t="shared" si="10"/>
        <v>61.624999999999886</v>
      </c>
      <c r="G37" s="48">
        <f t="shared" si="10"/>
        <v>77.899999999999892</v>
      </c>
      <c r="H37" s="48">
        <f t="shared" si="10"/>
        <v>94.174999999999898</v>
      </c>
      <c r="I37" s="48">
        <f t="shared" si="10"/>
        <v>110.45</v>
      </c>
      <c r="J37" s="48">
        <f t="shared" si="10"/>
        <v>126.72499999999999</v>
      </c>
      <c r="K37" s="48">
        <f t="shared" si="10"/>
        <v>143</v>
      </c>
      <c r="L37" s="48">
        <f t="shared" si="10"/>
        <v>159.27500000000001</v>
      </c>
      <c r="M37" s="53">
        <f t="shared" si="10"/>
        <v>175.55</v>
      </c>
      <c r="N37" s="11">
        <f t="shared" si="6"/>
        <v>3.5</v>
      </c>
      <c r="O37" s="35">
        <f t="shared" si="4"/>
        <v>5.67</v>
      </c>
      <c r="P37" s="19"/>
      <c r="R37" s="25"/>
    </row>
    <row r="38" spans="1:18" x14ac:dyDescent="0.3">
      <c r="A38" s="23"/>
      <c r="C38" s="42">
        <f t="shared" si="2"/>
        <v>17.415000000000003</v>
      </c>
      <c r="D38" s="11">
        <f>IF(D39&gt;0,D39-0.25,0)</f>
        <v>10.75</v>
      </c>
      <c r="E38" s="49">
        <f t="shared" ref="E38:M38" si="11">($D$38*(E31/100)*(1-$F$14))+((1-$F$14)*($N$38*($G$23/100)*(($G$25*0.85)/$G$24)))-$F$15-SUMPRODUCT($L$11:$L$25,$N$11:$N$25)-((E31/100)*(1-$F$14)*($F$18+$F$19))</f>
        <v>45.874999999999979</v>
      </c>
      <c r="F38" s="48">
        <f t="shared" si="11"/>
        <v>62.587499999999977</v>
      </c>
      <c r="G38" s="48">
        <f t="shared" si="11"/>
        <v>79.299999999999983</v>
      </c>
      <c r="H38" s="48">
        <f t="shared" si="11"/>
        <v>96.012499999999989</v>
      </c>
      <c r="I38" s="48">
        <f t="shared" si="11"/>
        <v>112.72499999999998</v>
      </c>
      <c r="J38" s="48">
        <f t="shared" si="11"/>
        <v>129.43749999999997</v>
      </c>
      <c r="K38" s="48">
        <f t="shared" si="11"/>
        <v>146.14999999999998</v>
      </c>
      <c r="L38" s="48">
        <f t="shared" si="11"/>
        <v>162.86249999999998</v>
      </c>
      <c r="M38" s="53">
        <f t="shared" si="11"/>
        <v>179.57499999999999</v>
      </c>
      <c r="N38" s="11">
        <f t="shared" si="6"/>
        <v>3.25</v>
      </c>
      <c r="O38" s="35">
        <f t="shared" si="4"/>
        <v>5.2650000000000006</v>
      </c>
      <c r="P38" s="19"/>
      <c r="R38" s="25"/>
    </row>
    <row r="39" spans="1:18" x14ac:dyDescent="0.3">
      <c r="A39" s="23"/>
      <c r="C39" s="42">
        <f t="shared" si="2"/>
        <v>17.82</v>
      </c>
      <c r="D39" s="62">
        <f>F11</f>
        <v>11</v>
      </c>
      <c r="E39" s="49">
        <f t="shared" ref="E39:M39" si="12">($D$39*(E31/100)*(1-$F$14))+((1-$F$14)*($N$39*($G$23/100)*(($G$25*0.85)/$G$24)))-$F$15-SUMPRODUCT($L$11:$L$25,$N$11:$N$25)-((E31/100)*(1-$F$14)*($F$18+$F$19))</f>
        <v>46.399999999999956</v>
      </c>
      <c r="F39" s="48">
        <f t="shared" si="12"/>
        <v>63.549999999999955</v>
      </c>
      <c r="G39" s="48">
        <f t="shared" si="12"/>
        <v>80.69999999999996</v>
      </c>
      <c r="H39" s="48">
        <f t="shared" si="12"/>
        <v>97.85000000000008</v>
      </c>
      <c r="I39" s="61">
        <f>($D$39*(I31/100)*(1-$F$14))+((1-$F$14)*($N$39*($G$23/100)*(($G$25*0.85)/$G$24)))-$F$15-SUMPRODUCT($L$11:$L$25,$N$11:$N$25)-((I31/100)*(1-$F$14)*($F$18+$F$19))</f>
        <v>115.00000000000007</v>
      </c>
      <c r="J39" s="48">
        <f t="shared" si="12"/>
        <v>132.15000000000006</v>
      </c>
      <c r="K39" s="48">
        <f t="shared" si="12"/>
        <v>149.30000000000007</v>
      </c>
      <c r="L39" s="48">
        <f t="shared" si="12"/>
        <v>166.45000000000007</v>
      </c>
      <c r="M39" s="53">
        <f t="shared" si="12"/>
        <v>183.60000000000008</v>
      </c>
      <c r="N39" s="11">
        <f t="shared" si="6"/>
        <v>3</v>
      </c>
      <c r="O39" s="35">
        <f t="shared" si="4"/>
        <v>4.8600000000000003</v>
      </c>
      <c r="P39" s="19"/>
      <c r="R39" s="25"/>
    </row>
    <row r="40" spans="1:18" x14ac:dyDescent="0.3">
      <c r="A40" s="23"/>
      <c r="C40" s="42">
        <f t="shared" si="2"/>
        <v>18.225000000000001</v>
      </c>
      <c r="D40" s="11">
        <f>IF(D39&gt;0,D39+0.25,0)</f>
        <v>11.25</v>
      </c>
      <c r="E40" s="49">
        <f t="shared" ref="E40:M40" si="13">($D$40*(E31/100)*(1-$F$14))+((1-$F$14)*($N$40*($G$23/100)*(($G$25*0.85)/$G$24)))-$F$15-SUMPRODUCT($L$11:$L$25,$N$11:$N$25)-((E31/100)*(1-$F$14)*($F$18+$F$19))</f>
        <v>46.924999999999933</v>
      </c>
      <c r="F40" s="48">
        <f t="shared" si="13"/>
        <v>64.512499999999932</v>
      </c>
      <c r="G40" s="48">
        <f t="shared" si="13"/>
        <v>82.099999999999937</v>
      </c>
      <c r="H40" s="48">
        <f t="shared" si="13"/>
        <v>99.687500000000057</v>
      </c>
      <c r="I40" s="48">
        <f t="shared" si="13"/>
        <v>117.27500000000005</v>
      </c>
      <c r="J40" s="48">
        <f t="shared" si="13"/>
        <v>134.86250000000004</v>
      </c>
      <c r="K40" s="48">
        <f t="shared" si="13"/>
        <v>152.45000000000005</v>
      </c>
      <c r="L40" s="48">
        <f t="shared" si="13"/>
        <v>170.03750000000005</v>
      </c>
      <c r="M40" s="53">
        <f t="shared" si="13"/>
        <v>187.62500000000006</v>
      </c>
      <c r="N40" s="11">
        <f t="shared" si="6"/>
        <v>2.75</v>
      </c>
      <c r="O40" s="35">
        <f t="shared" si="4"/>
        <v>4.4550000000000001</v>
      </c>
      <c r="P40" s="19"/>
      <c r="R40" s="25"/>
    </row>
    <row r="41" spans="1:18" x14ac:dyDescent="0.3">
      <c r="A41" s="23"/>
      <c r="C41" s="42">
        <f t="shared" si="2"/>
        <v>18.630000000000003</v>
      </c>
      <c r="D41" s="11">
        <f>IF(D39&gt;0,D40+0.25,0)</f>
        <v>11.5</v>
      </c>
      <c r="E41" s="49">
        <f t="shared" ref="E41:M41" si="14">($D$41*(E31/100)*(1-$F$14))+((1-$F$14)*($N$41*($G$23/100)*(($G$25*0.85)/$G$24)))-$F$15-SUMPRODUCT($L$11:$L$25,$N$11:$N$25)-((E31/100)*(1-$F$14)*($F$18+$F$19))</f>
        <v>47.450000000000024</v>
      </c>
      <c r="F41" s="48">
        <f t="shared" si="14"/>
        <v>65.475000000000023</v>
      </c>
      <c r="G41" s="48">
        <f t="shared" si="14"/>
        <v>83.500000000000028</v>
      </c>
      <c r="H41" s="48">
        <f t="shared" si="14"/>
        <v>101.52500000000003</v>
      </c>
      <c r="I41" s="48">
        <f t="shared" si="14"/>
        <v>119.55000000000003</v>
      </c>
      <c r="J41" s="48">
        <f t="shared" si="14"/>
        <v>137.57500000000002</v>
      </c>
      <c r="K41" s="48">
        <f t="shared" si="14"/>
        <v>155.60000000000002</v>
      </c>
      <c r="L41" s="48">
        <f t="shared" si="14"/>
        <v>173.62500000000003</v>
      </c>
      <c r="M41" s="53">
        <f t="shared" si="14"/>
        <v>191.65000000000003</v>
      </c>
      <c r="N41" s="11">
        <f t="shared" si="6"/>
        <v>2.5</v>
      </c>
      <c r="O41" s="35">
        <f t="shared" si="4"/>
        <v>4.0500000000000007</v>
      </c>
      <c r="P41" s="19"/>
      <c r="R41" s="25"/>
    </row>
    <row r="42" spans="1:18" x14ac:dyDescent="0.3">
      <c r="A42" s="23"/>
      <c r="C42" s="42">
        <f t="shared" si="2"/>
        <v>19.035</v>
      </c>
      <c r="D42" s="11">
        <f>IF(D39&gt;0,D41+0.25,0)</f>
        <v>11.75</v>
      </c>
      <c r="E42" s="49">
        <f t="shared" ref="E42:M42" si="15">($D$42*(E31/100)*(1-$F$14))+((1-$F$14)*($N$42*($G$23/100)*(($G$25*0.85)/$G$24)))-$F$15-SUMPRODUCT($L$11:$L$25,$N$11:$N$25)-((E31/100)*(1-$F$14)*($F$18+$F$19))</f>
        <v>47.975000000000001</v>
      </c>
      <c r="F42" s="48">
        <f t="shared" si="15"/>
        <v>66.4375</v>
      </c>
      <c r="G42" s="48">
        <f t="shared" si="15"/>
        <v>84.9</v>
      </c>
      <c r="H42" s="48">
        <f t="shared" si="15"/>
        <v>103.36250000000001</v>
      </c>
      <c r="I42" s="48">
        <f t="shared" si="15"/>
        <v>121.825</v>
      </c>
      <c r="J42" s="48">
        <f t="shared" si="15"/>
        <v>140.28749999999999</v>
      </c>
      <c r="K42" s="48">
        <f t="shared" si="15"/>
        <v>158.75</v>
      </c>
      <c r="L42" s="48">
        <f t="shared" si="15"/>
        <v>177.21250000000001</v>
      </c>
      <c r="M42" s="53">
        <f t="shared" si="15"/>
        <v>195.67500000000001</v>
      </c>
      <c r="N42" s="11">
        <f t="shared" si="6"/>
        <v>2.25</v>
      </c>
      <c r="O42" s="35">
        <f t="shared" si="4"/>
        <v>3.6450000000000005</v>
      </c>
      <c r="P42" s="19"/>
      <c r="R42" s="25"/>
    </row>
    <row r="43" spans="1:18" x14ac:dyDescent="0.3">
      <c r="A43" s="23"/>
      <c r="C43" s="42">
        <f t="shared" si="2"/>
        <v>19.440000000000001</v>
      </c>
      <c r="D43" s="11">
        <f>IF(D39&gt;0,D42+0.25,0)</f>
        <v>12</v>
      </c>
      <c r="E43" s="49">
        <f t="shared" ref="E43:M43" si="16">($D$43*(E31/100)*(1-$F$14))+((1-$F$14)*($N$43*($G$23/100)*(($G$25*0.85)/$G$24)))-$F$15-SUMPRODUCT($L$11:$L$25,$N$11:$N$25)-((E31/100)*(1-$F$14)*($F$18+$F$19))</f>
        <v>48.499999999999979</v>
      </c>
      <c r="F43" s="48">
        <f t="shared" si="16"/>
        <v>67.399999999999977</v>
      </c>
      <c r="G43" s="48">
        <f t="shared" si="16"/>
        <v>86.299999999999983</v>
      </c>
      <c r="H43" s="48">
        <f t="shared" si="16"/>
        <v>105.19999999999999</v>
      </c>
      <c r="I43" s="48">
        <f t="shared" si="16"/>
        <v>124.09999999999998</v>
      </c>
      <c r="J43" s="48">
        <f t="shared" si="16"/>
        <v>142.99999999999997</v>
      </c>
      <c r="K43" s="48">
        <f t="shared" si="16"/>
        <v>161.89999999999998</v>
      </c>
      <c r="L43" s="48">
        <f t="shared" si="16"/>
        <v>180.79999999999998</v>
      </c>
      <c r="M43" s="53">
        <f t="shared" si="16"/>
        <v>199.7</v>
      </c>
      <c r="N43" s="11">
        <f t="shared" si="6"/>
        <v>2</v>
      </c>
      <c r="O43" s="35">
        <f t="shared" si="4"/>
        <v>3.24</v>
      </c>
      <c r="P43" s="19"/>
      <c r="R43" s="25"/>
    </row>
    <row r="44" spans="1:18" x14ac:dyDescent="0.3">
      <c r="A44" s="23"/>
      <c r="C44" s="42">
        <f t="shared" si="2"/>
        <v>19.845000000000002</v>
      </c>
      <c r="D44" s="11">
        <f>IF(D39&gt;0,D43+0.25,0)</f>
        <v>12.25</v>
      </c>
      <c r="E44" s="49">
        <f t="shared" ref="E44:M44" si="17">($D$44*(E31/100)*(1-$F$14))+((1-$F$14)*($N$44*($G$23/100)*(($G$25*0.85)/$G$24)))-$F$15-SUMPRODUCT($L$11:$L$25,$N$11:$N$25)-((E31/100)*(1-$F$14)*($F$18+$F$19))</f>
        <v>49.02500000000007</v>
      </c>
      <c r="F44" s="48">
        <f t="shared" si="17"/>
        <v>68.362500000000068</v>
      </c>
      <c r="G44" s="48">
        <f t="shared" si="17"/>
        <v>87.700000000000074</v>
      </c>
      <c r="H44" s="48">
        <f t="shared" si="17"/>
        <v>107.03750000000008</v>
      </c>
      <c r="I44" s="48">
        <f t="shared" si="17"/>
        <v>126.37500000000007</v>
      </c>
      <c r="J44" s="48">
        <f t="shared" si="17"/>
        <v>145.71250000000006</v>
      </c>
      <c r="K44" s="48">
        <f t="shared" si="17"/>
        <v>165.05000000000007</v>
      </c>
      <c r="L44" s="48">
        <f t="shared" si="17"/>
        <v>184.38750000000007</v>
      </c>
      <c r="M44" s="53">
        <f t="shared" si="17"/>
        <v>203.72500000000008</v>
      </c>
      <c r="N44" s="11">
        <f t="shared" si="6"/>
        <v>1.75</v>
      </c>
      <c r="O44" s="35">
        <f t="shared" si="4"/>
        <v>2.835</v>
      </c>
      <c r="P44" s="19"/>
      <c r="R44" s="25"/>
    </row>
    <row r="45" spans="1:18" x14ac:dyDescent="0.3">
      <c r="A45" s="23"/>
      <c r="C45" s="42">
        <f t="shared" si="2"/>
        <v>20.25</v>
      </c>
      <c r="D45" s="11">
        <f>IF(D39&gt;0,D44+0.25,0)</f>
        <v>12.5</v>
      </c>
      <c r="E45" s="49">
        <f t="shared" ref="E45:M45" si="18">($D$45*(E31/100)*(1-$F$14))+((1-$F$14)*($N$45*($G$23/100)*(($G$25*0.85)/$G$24)))-$F$15-SUMPRODUCT($L$11:$L$25,$N$11:$N$25)-((E31/100)*(1-$F$14)*($F$18+$F$19))</f>
        <v>49.550000000000047</v>
      </c>
      <c r="F45" s="48">
        <f t="shared" si="18"/>
        <v>69.325000000000045</v>
      </c>
      <c r="G45" s="48">
        <f t="shared" si="18"/>
        <v>89.100000000000051</v>
      </c>
      <c r="H45" s="48">
        <f t="shared" si="18"/>
        <v>108.87500000000006</v>
      </c>
      <c r="I45" s="48">
        <f t="shared" si="18"/>
        <v>128.65000000000003</v>
      </c>
      <c r="J45" s="48">
        <f t="shared" si="18"/>
        <v>148.42500000000004</v>
      </c>
      <c r="K45" s="48">
        <f t="shared" si="18"/>
        <v>168.20000000000005</v>
      </c>
      <c r="L45" s="48">
        <f t="shared" si="18"/>
        <v>187.97500000000005</v>
      </c>
      <c r="M45" s="53">
        <f t="shared" si="18"/>
        <v>207.75000000000006</v>
      </c>
      <c r="N45" s="11">
        <f t="shared" si="6"/>
        <v>1.5</v>
      </c>
      <c r="O45" s="35">
        <f t="shared" si="4"/>
        <v>2.4300000000000002</v>
      </c>
      <c r="P45" s="19"/>
      <c r="R45" s="25"/>
    </row>
    <row r="46" spans="1:18" ht="19.5" thickBot="1" x14ac:dyDescent="0.35">
      <c r="A46" s="23"/>
      <c r="C46" s="42">
        <f t="shared" si="2"/>
        <v>20.655000000000001</v>
      </c>
      <c r="D46" s="11">
        <f>IF(D39&gt;0,D45+0.25,0)</f>
        <v>12.75</v>
      </c>
      <c r="E46" s="50">
        <f t="shared" ref="E46:M46" si="19">($D$46*(E31/100)*(1-$F$14))+((1-$F$14)*($N$46*($G$23/100)*(($G$25*0.85)/$G$24)))-$F$15-SUMPRODUCT($L$11:$L$25,$N$11:$N$25)-((E31/100)*(1-$F$14)*($F$18+$F$19))</f>
        <v>50.075000000000024</v>
      </c>
      <c r="F46" s="54">
        <f t="shared" si="19"/>
        <v>70.287500000000023</v>
      </c>
      <c r="G46" s="54">
        <f t="shared" si="19"/>
        <v>90.500000000000028</v>
      </c>
      <c r="H46" s="54">
        <f t="shared" si="19"/>
        <v>110.71250000000003</v>
      </c>
      <c r="I46" s="54">
        <f t="shared" si="19"/>
        <v>130.92500000000001</v>
      </c>
      <c r="J46" s="54">
        <f t="shared" si="19"/>
        <v>151.13750000000002</v>
      </c>
      <c r="K46" s="54">
        <f t="shared" si="19"/>
        <v>171.35000000000002</v>
      </c>
      <c r="L46" s="54">
        <f t="shared" si="19"/>
        <v>191.56250000000003</v>
      </c>
      <c r="M46" s="55">
        <f t="shared" si="19"/>
        <v>211.77500000000003</v>
      </c>
      <c r="N46" s="11">
        <f t="shared" si="6"/>
        <v>1.25</v>
      </c>
      <c r="O46" s="35">
        <f t="shared" si="4"/>
        <v>2.0250000000000004</v>
      </c>
      <c r="P46" s="19"/>
      <c r="R46" s="25"/>
    </row>
    <row r="47" spans="1:18" x14ac:dyDescent="0.3">
      <c r="A47" s="23"/>
      <c r="C47" s="42"/>
      <c r="D47" s="11"/>
      <c r="E47" s="44"/>
      <c r="F47" s="44"/>
      <c r="G47" s="44"/>
      <c r="H47" s="44"/>
      <c r="I47" s="44"/>
      <c r="J47" s="44"/>
      <c r="K47" s="44"/>
      <c r="L47" s="44"/>
      <c r="M47" s="44"/>
      <c r="N47" s="5"/>
      <c r="O47" s="5"/>
      <c r="P47" s="19"/>
      <c r="R47" s="25"/>
    </row>
    <row r="48" spans="1:18" ht="19.5" thickBot="1" x14ac:dyDescent="0.35">
      <c r="A48" s="23"/>
      <c r="C48" s="42"/>
      <c r="D48" s="59"/>
      <c r="E48" s="60"/>
      <c r="F48" s="60"/>
      <c r="G48" s="60"/>
      <c r="H48" s="60"/>
      <c r="I48" s="89" t="s">
        <v>67</v>
      </c>
      <c r="J48" s="60"/>
      <c r="K48" s="60"/>
      <c r="L48" s="60"/>
      <c r="M48" s="60"/>
      <c r="N48" s="5"/>
      <c r="O48" s="5"/>
      <c r="P48" s="19"/>
      <c r="R48" s="25"/>
    </row>
    <row r="49" spans="1:18" ht="19.5" thickTop="1" x14ac:dyDescent="0.3">
      <c r="A49" s="23"/>
      <c r="C49" s="18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5"/>
      <c r="O49" s="5"/>
      <c r="P49" s="19"/>
      <c r="R49" s="25"/>
    </row>
    <row r="50" spans="1:18" ht="21" x14ac:dyDescent="0.35">
      <c r="A50" s="23"/>
      <c r="C50" s="18"/>
      <c r="D50" s="40"/>
      <c r="E50" s="5"/>
      <c r="F50" s="12"/>
      <c r="G50" s="5"/>
      <c r="H50" s="5"/>
      <c r="I50" s="45" t="s">
        <v>41</v>
      </c>
      <c r="J50" s="5"/>
      <c r="K50" s="5"/>
      <c r="L50" s="5"/>
      <c r="M50" s="5"/>
      <c r="N50" s="33" t="s">
        <v>65</v>
      </c>
      <c r="O50" s="5"/>
      <c r="P50" s="19"/>
      <c r="R50" s="25"/>
    </row>
    <row r="51" spans="1:18" x14ac:dyDescent="0.3">
      <c r="A51" s="23"/>
      <c r="C51" s="18"/>
      <c r="D51" s="9" t="s">
        <v>28</v>
      </c>
      <c r="E51" s="5"/>
      <c r="F51" s="5"/>
      <c r="G51" s="5"/>
      <c r="H51" s="5"/>
      <c r="I51" s="8" t="s">
        <v>2</v>
      </c>
      <c r="J51" s="5"/>
      <c r="K51" s="5"/>
      <c r="L51" s="5"/>
      <c r="M51" s="5"/>
      <c r="N51" s="8" t="s">
        <v>66</v>
      </c>
      <c r="O51" s="5"/>
      <c r="P51" s="19"/>
      <c r="R51" s="25"/>
    </row>
    <row r="52" spans="1:18" ht="19.5" thickBot="1" x14ac:dyDescent="0.35">
      <c r="A52" s="23"/>
      <c r="C52" s="43" t="s">
        <v>27</v>
      </c>
      <c r="D52" s="9" t="s">
        <v>64</v>
      </c>
      <c r="E52" s="31">
        <f>IF(I52&gt;0,F52-250,0)</f>
        <v>6000</v>
      </c>
      <c r="F52" s="31">
        <f>IF(I52&gt;0,G52-250,0)</f>
        <v>6250</v>
      </c>
      <c r="G52" s="31">
        <f>IF(I52&gt;0,H52-250,0)</f>
        <v>6500</v>
      </c>
      <c r="H52" s="31">
        <f>IF(I52&gt;0,I52-250,0)</f>
        <v>6750</v>
      </c>
      <c r="I52" s="63">
        <f>F12</f>
        <v>7000</v>
      </c>
      <c r="J52" s="31">
        <f>IF(I52&gt;0,I52+250,0)</f>
        <v>7250</v>
      </c>
      <c r="K52" s="31">
        <f>IF(I52&gt;0,J52+250,0)</f>
        <v>7500</v>
      </c>
      <c r="L52" s="31">
        <f>IF(I52&gt;0,K52+250,0)</f>
        <v>7750</v>
      </c>
      <c r="M52" s="31">
        <f>IF(I52&gt;0,L52+250,0)</f>
        <v>8000</v>
      </c>
      <c r="N52" s="9" t="s">
        <v>64</v>
      </c>
      <c r="O52" s="88" t="s">
        <v>27</v>
      </c>
      <c r="P52" s="19"/>
      <c r="R52" s="25"/>
    </row>
    <row r="53" spans="1:18" x14ac:dyDescent="0.3">
      <c r="A53" s="23"/>
      <c r="C53" s="42">
        <f t="shared" ref="C53:C67" si="20">D53*1.62</f>
        <v>14.985000000000001</v>
      </c>
      <c r="D53" s="11">
        <f>IF(D60&gt;0,D54-0.25,0)</f>
        <v>9.25</v>
      </c>
      <c r="E53" s="47">
        <f>($D$53*(E52/100)*$F$14)+($F$14*($N$32*($G$23/100)*(($G$25*0.85)/$G$24)))+$F$15-SUMPRODUCT($L$11:$L$25,$M$11:$M$25)-((E52/100)*$F$14*($F$18+$F$19))</f>
        <v>137.125</v>
      </c>
      <c r="F53" s="51">
        <f t="shared" ref="F53:M53" si="21">($D$53*(F52/100)*$F$14)+($F$14*$G$24)+$F$15-SUMPRODUCT($L$11:$L$25,$M$11:$M$25)-((F52/100)*$F$14*($F$18+$F$19))</f>
        <v>87.4375</v>
      </c>
      <c r="G53" s="51">
        <f t="shared" si="21"/>
        <v>93.474999999999994</v>
      </c>
      <c r="H53" s="51">
        <f t="shared" si="21"/>
        <v>99.512500000000003</v>
      </c>
      <c r="I53" s="51">
        <f t="shared" si="21"/>
        <v>105.55</v>
      </c>
      <c r="J53" s="51">
        <f t="shared" si="21"/>
        <v>111.58750000000001</v>
      </c>
      <c r="K53" s="51">
        <f t="shared" si="21"/>
        <v>117.625</v>
      </c>
      <c r="L53" s="51">
        <f t="shared" si="21"/>
        <v>123.66249999999999</v>
      </c>
      <c r="M53" s="52">
        <f t="shared" si="21"/>
        <v>129.69999999999999</v>
      </c>
      <c r="N53" s="11">
        <f t="shared" ref="N53:N67" si="22">IF(D53&lt;$G$22,$G$22-D53,0)</f>
        <v>4.75</v>
      </c>
      <c r="O53" s="35">
        <f t="shared" ref="O53:O67" si="23">N53*1.62</f>
        <v>7.6950000000000003</v>
      </c>
      <c r="P53" s="19"/>
      <c r="R53" s="25"/>
    </row>
    <row r="54" spans="1:18" x14ac:dyDescent="0.3">
      <c r="A54" s="23"/>
      <c r="C54" s="42">
        <f t="shared" si="20"/>
        <v>15.39</v>
      </c>
      <c r="D54" s="11">
        <f>IF(D60&gt;0,D55-0.25,0)</f>
        <v>9.5</v>
      </c>
      <c r="E54" s="49">
        <f t="shared" ref="E54:M54" si="24">($D$54*(E52/100)*$F$14)+($F$14*$G$24)+$F$15-SUMPRODUCT($L$11:$L$25,$M$11:$M$25)-((E52/100)*$F$14*($F$18+$F$19))</f>
        <v>85.9</v>
      </c>
      <c r="F54" s="48">
        <f t="shared" si="24"/>
        <v>92.125</v>
      </c>
      <c r="G54" s="48">
        <f t="shared" si="24"/>
        <v>98.35</v>
      </c>
      <c r="H54" s="48">
        <f t="shared" si="24"/>
        <v>104.575</v>
      </c>
      <c r="I54" s="48">
        <f t="shared" si="24"/>
        <v>110.8</v>
      </c>
      <c r="J54" s="48">
        <f t="shared" si="24"/>
        <v>117.02500000000001</v>
      </c>
      <c r="K54" s="48">
        <f t="shared" si="24"/>
        <v>123.25</v>
      </c>
      <c r="L54" s="48">
        <f t="shared" si="24"/>
        <v>129.47499999999999</v>
      </c>
      <c r="M54" s="53">
        <f t="shared" si="24"/>
        <v>135.69999999999999</v>
      </c>
      <c r="N54" s="11">
        <f t="shared" si="22"/>
        <v>4.5</v>
      </c>
      <c r="O54" s="35">
        <f t="shared" si="23"/>
        <v>7.2900000000000009</v>
      </c>
      <c r="P54" s="19"/>
      <c r="R54" s="25"/>
    </row>
    <row r="55" spans="1:18" x14ac:dyDescent="0.3">
      <c r="A55" s="23"/>
      <c r="C55" s="42">
        <f t="shared" si="20"/>
        <v>15.795000000000002</v>
      </c>
      <c r="D55" s="11">
        <f>IF(D60&gt;0,D56-0.25,0)</f>
        <v>9.75</v>
      </c>
      <c r="E55" s="49">
        <f t="shared" ref="E55:M55" si="25">($D$55*(E52/100)*$F$14)+($F$14*$G$24)+$F$15-SUMPRODUCT($L$11:$L$25,$M$11:$M$25)-((E52/100)*$F$14*($F$18+$F$19))</f>
        <v>90.4</v>
      </c>
      <c r="F55" s="48">
        <f t="shared" si="25"/>
        <v>96.8125</v>
      </c>
      <c r="G55" s="48">
        <f t="shared" si="25"/>
        <v>103.22499999999999</v>
      </c>
      <c r="H55" s="48">
        <f t="shared" si="25"/>
        <v>109.6375</v>
      </c>
      <c r="I55" s="48">
        <f t="shared" si="25"/>
        <v>116.05</v>
      </c>
      <c r="J55" s="48">
        <f t="shared" si="25"/>
        <v>122.46250000000001</v>
      </c>
      <c r="K55" s="48">
        <f t="shared" si="25"/>
        <v>128.875</v>
      </c>
      <c r="L55" s="48">
        <f t="shared" si="25"/>
        <v>135.28749999999999</v>
      </c>
      <c r="M55" s="53">
        <f t="shared" si="25"/>
        <v>141.69999999999999</v>
      </c>
      <c r="N55" s="11">
        <f t="shared" si="22"/>
        <v>4.25</v>
      </c>
      <c r="O55" s="35">
        <f t="shared" si="23"/>
        <v>6.8850000000000007</v>
      </c>
      <c r="P55" s="19"/>
      <c r="R55" s="25"/>
    </row>
    <row r="56" spans="1:18" x14ac:dyDescent="0.3">
      <c r="A56" s="23"/>
      <c r="C56" s="42">
        <f t="shared" si="20"/>
        <v>16.200000000000003</v>
      </c>
      <c r="D56" s="11">
        <f>IF(D60&gt;0,D57-0.25,0)</f>
        <v>10</v>
      </c>
      <c r="E56" s="49">
        <f t="shared" ref="E56:M56" si="26">($D$56*(E52/100)*$F$14)+($F$14*$G$24)+$F$15-SUMPRODUCT($L$11:$L$25,$M$11:$M$25)-((E52/100)*$F$14*($F$18+$F$19))</f>
        <v>94.9</v>
      </c>
      <c r="F56" s="48">
        <f t="shared" si="26"/>
        <v>101.5</v>
      </c>
      <c r="G56" s="48">
        <f t="shared" si="26"/>
        <v>108.1</v>
      </c>
      <c r="H56" s="48">
        <f t="shared" si="26"/>
        <v>114.7</v>
      </c>
      <c r="I56" s="48">
        <f t="shared" si="26"/>
        <v>121.3</v>
      </c>
      <c r="J56" s="48">
        <f t="shared" si="26"/>
        <v>127.9</v>
      </c>
      <c r="K56" s="48">
        <f t="shared" si="26"/>
        <v>134.5</v>
      </c>
      <c r="L56" s="48">
        <f t="shared" si="26"/>
        <v>141.1</v>
      </c>
      <c r="M56" s="53">
        <f t="shared" si="26"/>
        <v>147.69999999999999</v>
      </c>
      <c r="N56" s="11">
        <f t="shared" si="22"/>
        <v>4</v>
      </c>
      <c r="O56" s="35">
        <f t="shared" si="23"/>
        <v>6.48</v>
      </c>
      <c r="P56" s="19"/>
      <c r="R56" s="25"/>
    </row>
    <row r="57" spans="1:18" x14ac:dyDescent="0.3">
      <c r="A57" s="23"/>
      <c r="C57" s="42">
        <f t="shared" si="20"/>
        <v>16.605</v>
      </c>
      <c r="D57" s="11">
        <f>IF(D60&gt;0,D58-0.25,0)</f>
        <v>10.25</v>
      </c>
      <c r="E57" s="49">
        <f t="shared" ref="E57:M57" si="27">($D$57*(E52/100)*$F$14)+($F$14*$G$24)+$F$15-SUMPRODUCT($L$11:$L$25,$M$11:$M$25)-((E52/100)*$F$14*($F$18+$F$19))</f>
        <v>99.4</v>
      </c>
      <c r="F57" s="48">
        <f t="shared" si="27"/>
        <v>106.1875</v>
      </c>
      <c r="G57" s="48">
        <f t="shared" si="27"/>
        <v>112.97499999999999</v>
      </c>
      <c r="H57" s="48">
        <f t="shared" si="27"/>
        <v>119.7625</v>
      </c>
      <c r="I57" s="48">
        <f t="shared" si="27"/>
        <v>126.55</v>
      </c>
      <c r="J57" s="48">
        <f t="shared" si="27"/>
        <v>133.33750000000001</v>
      </c>
      <c r="K57" s="48">
        <f t="shared" si="27"/>
        <v>140.125</v>
      </c>
      <c r="L57" s="48">
        <f t="shared" si="27"/>
        <v>146.91249999999999</v>
      </c>
      <c r="M57" s="53">
        <f t="shared" si="27"/>
        <v>153.69999999999999</v>
      </c>
      <c r="N57" s="11">
        <f t="shared" si="22"/>
        <v>3.75</v>
      </c>
      <c r="O57" s="35">
        <f t="shared" si="23"/>
        <v>6.0750000000000002</v>
      </c>
      <c r="P57" s="19"/>
      <c r="R57" s="25"/>
    </row>
    <row r="58" spans="1:18" x14ac:dyDescent="0.3">
      <c r="A58" s="23"/>
      <c r="C58" s="42">
        <f t="shared" si="20"/>
        <v>17.010000000000002</v>
      </c>
      <c r="D58" s="11">
        <f>IF(D60&gt;0,D59-0.25,0)</f>
        <v>10.5</v>
      </c>
      <c r="E58" s="49">
        <f t="shared" ref="E58:M58" si="28">($D$58*(E52/100)*$F$14)+($F$14*$G$24)+$F$15-SUMPRODUCT($L$11:$L$25,$M$11:$M$25)-((E52/100)*$F$14*($F$18+$F$19))</f>
        <v>103.9</v>
      </c>
      <c r="F58" s="48">
        <f t="shared" si="28"/>
        <v>110.875</v>
      </c>
      <c r="G58" s="48">
        <f t="shared" si="28"/>
        <v>117.85</v>
      </c>
      <c r="H58" s="48">
        <f t="shared" si="28"/>
        <v>124.825</v>
      </c>
      <c r="I58" s="48">
        <f t="shared" si="28"/>
        <v>131.80000000000001</v>
      </c>
      <c r="J58" s="48">
        <f t="shared" si="28"/>
        <v>138.77500000000001</v>
      </c>
      <c r="K58" s="48">
        <f t="shared" si="28"/>
        <v>145.75</v>
      </c>
      <c r="L58" s="48">
        <f t="shared" si="28"/>
        <v>152.72499999999999</v>
      </c>
      <c r="M58" s="53">
        <f t="shared" si="28"/>
        <v>159.69999999999999</v>
      </c>
      <c r="N58" s="11">
        <f t="shared" si="22"/>
        <v>3.5</v>
      </c>
      <c r="O58" s="35">
        <f t="shared" si="23"/>
        <v>5.67</v>
      </c>
      <c r="P58" s="19"/>
      <c r="R58" s="25"/>
    </row>
    <row r="59" spans="1:18" x14ac:dyDescent="0.3">
      <c r="A59" s="23"/>
      <c r="C59" s="42">
        <f t="shared" si="20"/>
        <v>17.415000000000003</v>
      </c>
      <c r="D59" s="11">
        <f>IF(D60&gt;0,D60-0.25,0)</f>
        <v>10.75</v>
      </c>
      <c r="E59" s="49">
        <f t="shared" ref="E59:M59" si="29">($D$59*(E52/100)*$F$14)+($F$14*$G$24)+$F$15-SUMPRODUCT($L$11:$L$25,$M$11:$M$25)-((E52/100)*$F$14*($F$18+$F$19))</f>
        <v>108.4</v>
      </c>
      <c r="F59" s="48">
        <f t="shared" si="29"/>
        <v>115.5625</v>
      </c>
      <c r="G59" s="48">
        <f t="shared" si="29"/>
        <v>122.72499999999999</v>
      </c>
      <c r="H59" s="48">
        <f t="shared" si="29"/>
        <v>129.88749999999999</v>
      </c>
      <c r="I59" s="48">
        <f t="shared" si="29"/>
        <v>137.05000000000001</v>
      </c>
      <c r="J59" s="48">
        <f t="shared" si="29"/>
        <v>144.21250000000001</v>
      </c>
      <c r="K59" s="48">
        <f t="shared" si="29"/>
        <v>151.375</v>
      </c>
      <c r="L59" s="48">
        <f t="shared" si="29"/>
        <v>158.53749999999999</v>
      </c>
      <c r="M59" s="53">
        <f t="shared" si="29"/>
        <v>165.7</v>
      </c>
      <c r="N59" s="11">
        <f t="shared" si="22"/>
        <v>3.25</v>
      </c>
      <c r="O59" s="35">
        <f t="shared" si="23"/>
        <v>5.2650000000000006</v>
      </c>
      <c r="P59" s="19"/>
      <c r="R59" s="25"/>
    </row>
    <row r="60" spans="1:18" x14ac:dyDescent="0.3">
      <c r="A60" s="23"/>
      <c r="C60" s="42">
        <f t="shared" si="20"/>
        <v>17.82</v>
      </c>
      <c r="D60" s="62">
        <f>F11</f>
        <v>11</v>
      </c>
      <c r="E60" s="49">
        <f t="shared" ref="E60:M60" si="30">($D$60*(E52/100)*$F$14)+($F$14*$G$24)+$F$15-SUMPRODUCT($L$11:$L$25,$M$11:$M$25)-((E52/100)*$F$14*($F$18+$F$19))</f>
        <v>112.9</v>
      </c>
      <c r="F60" s="48">
        <f t="shared" si="30"/>
        <v>120.25</v>
      </c>
      <c r="G60" s="48">
        <f t="shared" si="30"/>
        <v>127.6</v>
      </c>
      <c r="H60" s="48">
        <f t="shared" si="30"/>
        <v>134.94999999999999</v>
      </c>
      <c r="I60" s="61">
        <f t="shared" si="30"/>
        <v>142.30000000000001</v>
      </c>
      <c r="J60" s="48">
        <f t="shared" si="30"/>
        <v>149.65</v>
      </c>
      <c r="K60" s="48">
        <f t="shared" si="30"/>
        <v>157</v>
      </c>
      <c r="L60" s="48">
        <f t="shared" si="30"/>
        <v>164.35</v>
      </c>
      <c r="M60" s="53">
        <f t="shared" si="30"/>
        <v>171.7</v>
      </c>
      <c r="N60" s="11">
        <f t="shared" si="22"/>
        <v>3</v>
      </c>
      <c r="O60" s="35">
        <f t="shared" si="23"/>
        <v>4.8600000000000003</v>
      </c>
      <c r="P60" s="19"/>
      <c r="R60" s="25"/>
    </row>
    <row r="61" spans="1:18" x14ac:dyDescent="0.3">
      <c r="A61" s="23"/>
      <c r="C61" s="42">
        <f t="shared" si="20"/>
        <v>18.225000000000001</v>
      </c>
      <c r="D61" s="11">
        <f>IF(D60&gt;0,D60+0.25,0)</f>
        <v>11.25</v>
      </c>
      <c r="E61" s="49">
        <f t="shared" ref="E61:M61" si="31">($D$61*(E52/100)*$F$14)+($F$14*$G$24)+$F$15-SUMPRODUCT($L$11:$L$25,$M$11:$M$25)-((E52/100)*$F$14*($F$18+$F$19))</f>
        <v>117.4</v>
      </c>
      <c r="F61" s="48">
        <f t="shared" si="31"/>
        <v>124.9375</v>
      </c>
      <c r="G61" s="48">
        <f t="shared" si="31"/>
        <v>132.47499999999999</v>
      </c>
      <c r="H61" s="48">
        <f t="shared" si="31"/>
        <v>140.01249999999999</v>
      </c>
      <c r="I61" s="48">
        <f t="shared" si="31"/>
        <v>147.55000000000001</v>
      </c>
      <c r="J61" s="48">
        <f t="shared" si="31"/>
        <v>155.08750000000001</v>
      </c>
      <c r="K61" s="48">
        <f t="shared" si="31"/>
        <v>162.625</v>
      </c>
      <c r="L61" s="48">
        <f t="shared" si="31"/>
        <v>170.16249999999999</v>
      </c>
      <c r="M61" s="53">
        <f t="shared" si="31"/>
        <v>177.7</v>
      </c>
      <c r="N61" s="11">
        <f t="shared" si="22"/>
        <v>2.75</v>
      </c>
      <c r="O61" s="35">
        <f t="shared" si="23"/>
        <v>4.4550000000000001</v>
      </c>
      <c r="P61" s="19"/>
      <c r="R61" s="25"/>
    </row>
    <row r="62" spans="1:18" x14ac:dyDescent="0.3">
      <c r="A62" s="23"/>
      <c r="C62" s="42">
        <f t="shared" si="20"/>
        <v>18.630000000000003</v>
      </c>
      <c r="D62" s="11">
        <f>IF(D60&gt;0,D61+0.25,0)</f>
        <v>11.5</v>
      </c>
      <c r="E62" s="49">
        <f t="shared" ref="E62:M62" si="32">($D$62*(E52/100)*$F$14)+($F$14*$G$24)+$F$15-SUMPRODUCT($L$11:$L$25,$M$11:$M$25)-((E52/100)*$F$14*($F$18+$F$19))</f>
        <v>121.9</v>
      </c>
      <c r="F62" s="48">
        <f t="shared" si="32"/>
        <v>129.625</v>
      </c>
      <c r="G62" s="48">
        <f t="shared" si="32"/>
        <v>137.35</v>
      </c>
      <c r="H62" s="48">
        <f t="shared" si="32"/>
        <v>145.07499999999999</v>
      </c>
      <c r="I62" s="48">
        <f t="shared" si="32"/>
        <v>152.80000000000001</v>
      </c>
      <c r="J62" s="48">
        <f t="shared" si="32"/>
        <v>160.52500000000001</v>
      </c>
      <c r="K62" s="48">
        <f t="shared" si="32"/>
        <v>168.25</v>
      </c>
      <c r="L62" s="48">
        <f t="shared" si="32"/>
        <v>175.97499999999999</v>
      </c>
      <c r="M62" s="53">
        <f t="shared" si="32"/>
        <v>183.7</v>
      </c>
      <c r="N62" s="11">
        <f t="shared" si="22"/>
        <v>2.5</v>
      </c>
      <c r="O62" s="35">
        <f t="shared" si="23"/>
        <v>4.0500000000000007</v>
      </c>
      <c r="P62" s="19"/>
      <c r="R62" s="25"/>
    </row>
    <row r="63" spans="1:18" x14ac:dyDescent="0.3">
      <c r="A63" s="23"/>
      <c r="C63" s="42">
        <f t="shared" si="20"/>
        <v>19.035</v>
      </c>
      <c r="D63" s="11">
        <f>IF(D60&gt;0,D62+0.25,0)</f>
        <v>11.75</v>
      </c>
      <c r="E63" s="49">
        <f t="shared" ref="E63:M63" si="33">($D$63*(E52/100)*$F$14)+($F$14*$G$24)+$F$15-SUMPRODUCT($L$11:$L$25,$M$11:$M$25)-((E52/100)*$F$14*($F$18+$F$19))</f>
        <v>126.4</v>
      </c>
      <c r="F63" s="48">
        <f t="shared" si="33"/>
        <v>134.3125</v>
      </c>
      <c r="G63" s="48">
        <f t="shared" si="33"/>
        <v>142.22499999999999</v>
      </c>
      <c r="H63" s="48">
        <f t="shared" si="33"/>
        <v>150.13749999999999</v>
      </c>
      <c r="I63" s="48">
        <f t="shared" si="33"/>
        <v>158.05000000000001</v>
      </c>
      <c r="J63" s="48">
        <f t="shared" si="33"/>
        <v>165.96250000000001</v>
      </c>
      <c r="K63" s="48">
        <f t="shared" si="33"/>
        <v>173.875</v>
      </c>
      <c r="L63" s="48">
        <f t="shared" si="33"/>
        <v>181.78749999999999</v>
      </c>
      <c r="M63" s="53">
        <f t="shared" si="33"/>
        <v>189.7</v>
      </c>
      <c r="N63" s="11">
        <f t="shared" si="22"/>
        <v>2.25</v>
      </c>
      <c r="O63" s="35">
        <f t="shared" si="23"/>
        <v>3.6450000000000005</v>
      </c>
      <c r="P63" s="19"/>
      <c r="R63" s="25"/>
    </row>
    <row r="64" spans="1:18" x14ac:dyDescent="0.3">
      <c r="A64" s="23"/>
      <c r="C64" s="42">
        <f t="shared" si="20"/>
        <v>19.440000000000001</v>
      </c>
      <c r="D64" s="11">
        <f>IF(D60&gt;0,D63+0.25,0)</f>
        <v>12</v>
      </c>
      <c r="E64" s="49">
        <f t="shared" ref="E64:M64" si="34">($D$64*(E52/100)*$F$14)+($F$14*$G$24)+$F$15-SUMPRODUCT($L$11:$L$25,$M$11:$M$25)-((E52/100)*$F$14*($F$18+$F$19))</f>
        <v>130.9</v>
      </c>
      <c r="F64" s="48">
        <f t="shared" si="34"/>
        <v>139</v>
      </c>
      <c r="G64" s="48">
        <f t="shared" si="34"/>
        <v>147.1</v>
      </c>
      <c r="H64" s="48">
        <f t="shared" si="34"/>
        <v>155.19999999999999</v>
      </c>
      <c r="I64" s="48">
        <f t="shared" si="34"/>
        <v>163.30000000000001</v>
      </c>
      <c r="J64" s="48">
        <f t="shared" si="34"/>
        <v>171.4</v>
      </c>
      <c r="K64" s="48">
        <f t="shared" si="34"/>
        <v>179.5</v>
      </c>
      <c r="L64" s="48">
        <f t="shared" si="34"/>
        <v>187.6</v>
      </c>
      <c r="M64" s="53">
        <f t="shared" si="34"/>
        <v>195.7</v>
      </c>
      <c r="N64" s="11">
        <f t="shared" si="22"/>
        <v>2</v>
      </c>
      <c r="O64" s="35">
        <f t="shared" si="23"/>
        <v>3.24</v>
      </c>
      <c r="P64" s="19"/>
      <c r="R64" s="25"/>
    </row>
    <row r="65" spans="1:18" x14ac:dyDescent="0.3">
      <c r="A65" s="23"/>
      <c r="C65" s="42">
        <f t="shared" si="20"/>
        <v>19.845000000000002</v>
      </c>
      <c r="D65" s="11">
        <f>IF(D60&gt;0,D64+0.25,0)</f>
        <v>12.25</v>
      </c>
      <c r="E65" s="49">
        <f t="shared" ref="E65:M65" si="35">($D$65*(E52/100)*$F$14)+($F$14*$G$24)+$F$15-SUMPRODUCT($L$11:$L$25,$M$11:$M$25)-((E52/100)*$F$14*($F$18+$F$19))</f>
        <v>135.4</v>
      </c>
      <c r="F65" s="48">
        <f t="shared" si="35"/>
        <v>143.6875</v>
      </c>
      <c r="G65" s="48">
        <f t="shared" si="35"/>
        <v>151.97499999999999</v>
      </c>
      <c r="H65" s="48">
        <f t="shared" si="35"/>
        <v>160.26249999999999</v>
      </c>
      <c r="I65" s="48">
        <f t="shared" si="35"/>
        <v>168.55</v>
      </c>
      <c r="J65" s="48">
        <f t="shared" si="35"/>
        <v>176.83750000000001</v>
      </c>
      <c r="K65" s="48">
        <f t="shared" si="35"/>
        <v>185.125</v>
      </c>
      <c r="L65" s="48">
        <f t="shared" si="35"/>
        <v>193.41249999999999</v>
      </c>
      <c r="M65" s="53">
        <f t="shared" si="35"/>
        <v>201.7</v>
      </c>
      <c r="N65" s="11">
        <f t="shared" si="22"/>
        <v>1.75</v>
      </c>
      <c r="O65" s="35">
        <f t="shared" si="23"/>
        <v>2.835</v>
      </c>
      <c r="P65" s="19"/>
      <c r="R65" s="25"/>
    </row>
    <row r="66" spans="1:18" x14ac:dyDescent="0.3">
      <c r="A66" s="23"/>
      <c r="C66" s="42">
        <f t="shared" si="20"/>
        <v>20.25</v>
      </c>
      <c r="D66" s="11">
        <f>IF(D60&gt;0,D65+0.25,0)</f>
        <v>12.5</v>
      </c>
      <c r="E66" s="49">
        <f t="shared" ref="E66:M66" si="36">($D$66*(E52/100)*$F$14)+($F$14*$G$24)+$F$15-SUMPRODUCT($L$11:$L$25,$M$11:$M$25)-((E52/100)*$F$14*($F$18+$F$19))</f>
        <v>139.9</v>
      </c>
      <c r="F66" s="48">
        <f t="shared" si="36"/>
        <v>148.375</v>
      </c>
      <c r="G66" s="48">
        <f t="shared" si="36"/>
        <v>156.85</v>
      </c>
      <c r="H66" s="48">
        <f t="shared" si="36"/>
        <v>165.32499999999999</v>
      </c>
      <c r="I66" s="48">
        <f t="shared" si="36"/>
        <v>173.8</v>
      </c>
      <c r="J66" s="48">
        <f t="shared" si="36"/>
        <v>182.27500000000001</v>
      </c>
      <c r="K66" s="48">
        <f t="shared" si="36"/>
        <v>190.75</v>
      </c>
      <c r="L66" s="48">
        <f t="shared" si="36"/>
        <v>199.22499999999999</v>
      </c>
      <c r="M66" s="53">
        <f t="shared" si="36"/>
        <v>207.7</v>
      </c>
      <c r="N66" s="11">
        <f t="shared" si="22"/>
        <v>1.5</v>
      </c>
      <c r="O66" s="35">
        <f t="shared" si="23"/>
        <v>2.4300000000000002</v>
      </c>
      <c r="P66" s="19"/>
      <c r="R66" s="25"/>
    </row>
    <row r="67" spans="1:18" ht="19.5" thickBot="1" x14ac:dyDescent="0.35">
      <c r="A67" s="23"/>
      <c r="C67" s="42">
        <f t="shared" si="20"/>
        <v>20.655000000000001</v>
      </c>
      <c r="D67" s="11">
        <f>IF(D60&gt;0,D66+0.25,0)</f>
        <v>12.75</v>
      </c>
      <c r="E67" s="50">
        <f t="shared" ref="E67:M67" si="37">($D$67*(E52/100)*$F$14)+($F$14*$G$24)+$F$15-SUMPRODUCT($L$11:$L$25,$M$11:$M$25)-((E52/100)*$F$14*($F$18+$F$19))</f>
        <v>144.4</v>
      </c>
      <c r="F67" s="54">
        <f t="shared" si="37"/>
        <v>153.0625</v>
      </c>
      <c r="G67" s="54">
        <f t="shared" si="37"/>
        <v>161.72499999999999</v>
      </c>
      <c r="H67" s="54">
        <f t="shared" si="37"/>
        <v>170.38749999999999</v>
      </c>
      <c r="I67" s="54">
        <f t="shared" si="37"/>
        <v>179.05</v>
      </c>
      <c r="J67" s="54">
        <f t="shared" si="37"/>
        <v>187.71250000000001</v>
      </c>
      <c r="K67" s="54">
        <f t="shared" si="37"/>
        <v>196.375</v>
      </c>
      <c r="L67" s="54">
        <f t="shared" si="37"/>
        <v>205.03749999999999</v>
      </c>
      <c r="M67" s="55">
        <f t="shared" si="37"/>
        <v>213.7</v>
      </c>
      <c r="N67" s="11">
        <f t="shared" si="22"/>
        <v>1.25</v>
      </c>
      <c r="O67" s="35">
        <f t="shared" si="23"/>
        <v>2.0250000000000004</v>
      </c>
      <c r="P67" s="19"/>
      <c r="R67" s="25"/>
    </row>
    <row r="68" spans="1:18" ht="19.5" thickBot="1" x14ac:dyDescent="0.35">
      <c r="A68" s="23"/>
      <c r="C68" s="20"/>
      <c r="D68" s="21"/>
      <c r="E68" s="27"/>
      <c r="F68" s="21"/>
      <c r="G68" s="21"/>
      <c r="H68" s="21"/>
      <c r="I68" s="21"/>
      <c r="J68" s="21"/>
      <c r="K68" s="21"/>
      <c r="L68" s="21"/>
      <c r="M68" s="21"/>
      <c r="N68" s="21"/>
      <c r="O68" s="21"/>
      <c r="P68" s="22"/>
      <c r="R68" s="25"/>
    </row>
    <row r="69" spans="1:18" x14ac:dyDescent="0.3">
      <c r="A69" s="23"/>
      <c r="R69" s="25"/>
    </row>
    <row r="70" spans="1:18" x14ac:dyDescent="0.3">
      <c r="A70" s="23"/>
      <c r="C70" s="41" t="s">
        <v>82</v>
      </c>
      <c r="R70" s="25"/>
    </row>
    <row r="71" spans="1:18" x14ac:dyDescent="0.3">
      <c r="A71" s="23"/>
      <c r="C71" s="41" t="s">
        <v>29</v>
      </c>
      <c r="R71" s="25"/>
    </row>
    <row r="72" spans="1:18" x14ac:dyDescent="0.3">
      <c r="A72" s="23"/>
      <c r="R72" s="25"/>
    </row>
    <row r="73" spans="1:18" x14ac:dyDescent="0.3">
      <c r="A73" s="23"/>
      <c r="B73" s="23"/>
      <c r="C73" s="23"/>
      <c r="D73" s="23"/>
      <c r="E73" s="23"/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5"/>
      <c r="Q73" s="25"/>
      <c r="R73" s="25"/>
    </row>
  </sheetData>
  <conditionalFormatting sqref="E32">
    <cfRule type="cellIs" dxfId="3391" priority="3642" operator="greaterThan">
      <formula>0</formula>
    </cfRule>
    <cfRule type="colorScale" priority="3643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53:M67 E32:M46">
    <cfRule type="cellIs" dxfId="3390" priority="3640" operator="greaterThan">
      <formula>0</formula>
    </cfRule>
    <cfRule type="cellIs" dxfId="3389" priority="3641" operator="greaterThan">
      <formula>0</formula>
    </cfRule>
  </conditionalFormatting>
  <conditionalFormatting sqref="E53:M67 E32:M46">
    <cfRule type="cellIs" dxfId="3388" priority="3639" operator="greaterThan">
      <formula>0</formula>
    </cfRule>
  </conditionalFormatting>
  <conditionalFormatting sqref="F32">
    <cfRule type="cellIs" dxfId="3387" priority="3637" operator="greaterThan">
      <formula>0</formula>
    </cfRule>
    <cfRule type="colorScale" priority="363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2">
    <cfRule type="cellIs" dxfId="3386" priority="3635" operator="greaterThan">
      <formula>0</formula>
    </cfRule>
    <cfRule type="colorScale" priority="363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2">
    <cfRule type="cellIs" dxfId="3385" priority="3633" operator="greaterThan">
      <formula>0</formula>
    </cfRule>
    <cfRule type="colorScale" priority="36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2">
    <cfRule type="cellIs" dxfId="3384" priority="3631" operator="greaterThan">
      <formula>0</formula>
    </cfRule>
    <cfRule type="colorScale" priority="36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2">
    <cfRule type="cellIs" dxfId="3383" priority="3629" operator="greaterThan">
      <formula>0</formula>
    </cfRule>
    <cfRule type="colorScale" priority="36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2">
    <cfRule type="cellIs" dxfId="3382" priority="3627" operator="greaterThan">
      <formula>0</formula>
    </cfRule>
    <cfRule type="colorScale" priority="36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2">
    <cfRule type="cellIs" dxfId="3381" priority="3625" operator="greaterThan">
      <formula>0</formula>
    </cfRule>
    <cfRule type="colorScale" priority="36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2">
    <cfRule type="cellIs" dxfId="3380" priority="3623" operator="greaterThan">
      <formula>0</formula>
    </cfRule>
    <cfRule type="colorScale" priority="36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2">
    <cfRule type="cellIs" dxfId="3379" priority="3621" operator="greaterThan">
      <formula>0</formula>
    </cfRule>
    <cfRule type="colorScale" priority="36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2">
    <cfRule type="cellIs" dxfId="3378" priority="3619" operator="greaterThan">
      <formula>0</formula>
    </cfRule>
    <cfRule type="colorScale" priority="36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2">
    <cfRule type="cellIs" dxfId="3377" priority="3617" operator="greaterThan">
      <formula>0</formula>
    </cfRule>
    <cfRule type="colorScale" priority="36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2">
    <cfRule type="cellIs" dxfId="3376" priority="3615" operator="greaterThan">
      <formula>0</formula>
    </cfRule>
    <cfRule type="colorScale" priority="36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2">
    <cfRule type="cellIs" dxfId="3375" priority="3613" operator="greaterThan">
      <formula>0</formula>
    </cfRule>
    <cfRule type="colorScale" priority="36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2">
    <cfRule type="cellIs" dxfId="3374" priority="3611" operator="greaterThan">
      <formula>0</formula>
    </cfRule>
    <cfRule type="colorScale" priority="36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2">
    <cfRule type="cellIs" dxfId="3373" priority="3609" operator="greaterThan">
      <formula>0</formula>
    </cfRule>
    <cfRule type="colorScale" priority="36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2">
    <cfRule type="cellIs" dxfId="3372" priority="3607" operator="greaterThan">
      <formula>0</formula>
    </cfRule>
    <cfRule type="colorScale" priority="360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2">
    <cfRule type="cellIs" dxfId="3371" priority="3605" operator="greaterThan">
      <formula>0</formula>
    </cfRule>
    <cfRule type="colorScale" priority="360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2">
    <cfRule type="cellIs" dxfId="3370" priority="3603" operator="greaterThan">
      <formula>0</formula>
    </cfRule>
    <cfRule type="colorScale" priority="360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2">
    <cfRule type="cellIs" dxfId="3369" priority="3601" operator="greaterThan">
      <formula>0</formula>
    </cfRule>
    <cfRule type="colorScale" priority="360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2">
    <cfRule type="cellIs" dxfId="3368" priority="3599" operator="greaterThan">
      <formula>0</formula>
    </cfRule>
    <cfRule type="colorScale" priority="360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2">
    <cfRule type="cellIs" dxfId="3367" priority="3597" operator="greaterThan">
      <formula>0</formula>
    </cfRule>
    <cfRule type="colorScale" priority="359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2">
    <cfRule type="cellIs" dxfId="3366" priority="3595" operator="greaterThan">
      <formula>0</formula>
    </cfRule>
    <cfRule type="colorScale" priority="359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2">
    <cfRule type="cellIs" dxfId="3365" priority="3593" operator="greaterThan">
      <formula>0</formula>
    </cfRule>
    <cfRule type="colorScale" priority="359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2">
    <cfRule type="cellIs" dxfId="3364" priority="3591" operator="greaterThan">
      <formula>0</formula>
    </cfRule>
    <cfRule type="colorScale" priority="359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2">
    <cfRule type="cellIs" dxfId="3363" priority="3589" operator="greaterThan">
      <formula>0</formula>
    </cfRule>
    <cfRule type="colorScale" priority="359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2">
    <cfRule type="cellIs" dxfId="3362" priority="3587" operator="greaterThan">
      <formula>0</formula>
    </cfRule>
    <cfRule type="colorScale" priority="358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33">
    <cfRule type="cellIs" dxfId="3361" priority="3585" operator="greaterThan">
      <formula>0</formula>
    </cfRule>
    <cfRule type="colorScale" priority="358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34">
    <cfRule type="cellIs" dxfId="3360" priority="3583" operator="greaterThan">
      <formula>0</formula>
    </cfRule>
    <cfRule type="colorScale" priority="358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35">
    <cfRule type="cellIs" dxfId="3359" priority="3581" operator="greaterThan">
      <formula>0</formula>
    </cfRule>
    <cfRule type="colorScale" priority="358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36">
    <cfRule type="cellIs" dxfId="3358" priority="3579" operator="greaterThan">
      <formula>0</formula>
    </cfRule>
    <cfRule type="colorScale" priority="358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37">
    <cfRule type="cellIs" dxfId="3357" priority="3577" operator="greaterThan">
      <formula>0</formula>
    </cfRule>
    <cfRule type="colorScale" priority="357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38">
    <cfRule type="cellIs" dxfId="3356" priority="3575" operator="greaterThan">
      <formula>0</formula>
    </cfRule>
    <cfRule type="colorScale" priority="357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39">
    <cfRule type="cellIs" dxfId="3355" priority="3573" operator="greaterThan">
      <formula>0</formula>
    </cfRule>
    <cfRule type="colorScale" priority="357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40">
    <cfRule type="cellIs" dxfId="3354" priority="3571" operator="greaterThan">
      <formula>0</formula>
    </cfRule>
    <cfRule type="colorScale" priority="357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41">
    <cfRule type="cellIs" dxfId="3353" priority="3569" operator="greaterThan">
      <formula>0</formula>
    </cfRule>
    <cfRule type="colorScale" priority="357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42">
    <cfRule type="cellIs" dxfId="3352" priority="3567" operator="greaterThan">
      <formula>0</formula>
    </cfRule>
    <cfRule type="colorScale" priority="356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44">
    <cfRule type="cellIs" dxfId="3351" priority="3565" operator="greaterThan">
      <formula>0</formula>
    </cfRule>
    <cfRule type="colorScale" priority="356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43">
    <cfRule type="cellIs" dxfId="3350" priority="3563" operator="greaterThan">
      <formula>0</formula>
    </cfRule>
    <cfRule type="colorScale" priority="356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44">
    <cfRule type="cellIs" dxfId="3349" priority="3561" operator="greaterThan">
      <formula>0</formula>
    </cfRule>
    <cfRule type="colorScale" priority="356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45">
    <cfRule type="cellIs" dxfId="3348" priority="3559" operator="greaterThan">
      <formula>0</formula>
    </cfRule>
    <cfRule type="colorScale" priority="356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46">
    <cfRule type="cellIs" dxfId="3347" priority="3557" operator="greaterThan">
      <formula>0</formula>
    </cfRule>
    <cfRule type="colorScale" priority="355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2">
    <cfRule type="cellIs" dxfId="3346" priority="3555" operator="greaterThan">
      <formula>0</formula>
    </cfRule>
    <cfRule type="colorScale" priority="355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3">
    <cfRule type="cellIs" dxfId="3345" priority="3553" operator="greaterThan">
      <formula>0</formula>
    </cfRule>
    <cfRule type="colorScale" priority="355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4">
    <cfRule type="cellIs" dxfId="3344" priority="3551" operator="greaterThan">
      <formula>0</formula>
    </cfRule>
    <cfRule type="colorScale" priority="355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5">
    <cfRule type="cellIs" dxfId="3343" priority="3549" operator="greaterThan">
      <formula>0</formula>
    </cfRule>
    <cfRule type="colorScale" priority="355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6">
    <cfRule type="cellIs" dxfId="3342" priority="3547" operator="greaterThan">
      <formula>0</formula>
    </cfRule>
    <cfRule type="colorScale" priority="354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7">
    <cfRule type="cellIs" dxfId="3341" priority="3545" operator="greaterThan">
      <formula>0</formula>
    </cfRule>
    <cfRule type="colorScale" priority="354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8">
    <cfRule type="cellIs" dxfId="3340" priority="3543" operator="greaterThan">
      <formula>0</formula>
    </cfRule>
    <cfRule type="colorScale" priority="354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9">
    <cfRule type="cellIs" dxfId="3339" priority="3541" operator="greaterThan">
      <formula>0</formula>
    </cfRule>
    <cfRule type="colorScale" priority="354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0">
    <cfRule type="cellIs" dxfId="3338" priority="3539" operator="greaterThan">
      <formula>0</formula>
    </cfRule>
    <cfRule type="colorScale" priority="354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1">
    <cfRule type="cellIs" dxfId="3337" priority="3537" operator="greaterThan">
      <formula>0</formula>
    </cfRule>
    <cfRule type="colorScale" priority="353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2">
    <cfRule type="cellIs" dxfId="3336" priority="3535" operator="greaterThan">
      <formula>0</formula>
    </cfRule>
    <cfRule type="colorScale" priority="353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4">
    <cfRule type="cellIs" dxfId="3335" priority="3533" operator="greaterThan">
      <formula>0</formula>
    </cfRule>
    <cfRule type="colorScale" priority="35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3">
    <cfRule type="cellIs" dxfId="3334" priority="3531" operator="greaterThan">
      <formula>0</formula>
    </cfRule>
    <cfRule type="colorScale" priority="35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4">
    <cfRule type="cellIs" dxfId="3333" priority="3529" operator="greaterThan">
      <formula>0</formula>
    </cfRule>
    <cfRule type="colorScale" priority="35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5">
    <cfRule type="cellIs" dxfId="3332" priority="3527" operator="greaterThan">
      <formula>0</formula>
    </cfRule>
    <cfRule type="colorScale" priority="35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6">
    <cfRule type="cellIs" dxfId="3331" priority="3525" operator="greaterThan">
      <formula>0</formula>
    </cfRule>
    <cfRule type="colorScale" priority="35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2">
    <cfRule type="cellIs" dxfId="3330" priority="3523" operator="greaterThan">
      <formula>0</formula>
    </cfRule>
    <cfRule type="colorScale" priority="35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3">
    <cfRule type="cellIs" dxfId="3329" priority="3521" operator="greaterThan">
      <formula>0</formula>
    </cfRule>
    <cfRule type="colorScale" priority="35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4">
    <cfRule type="cellIs" dxfId="3328" priority="3519" operator="greaterThan">
      <formula>0</formula>
    </cfRule>
    <cfRule type="colorScale" priority="35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5">
    <cfRule type="cellIs" dxfId="3327" priority="3517" operator="greaterThan">
      <formula>0</formula>
    </cfRule>
    <cfRule type="colorScale" priority="35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6">
    <cfRule type="cellIs" dxfId="3326" priority="3515" operator="greaterThan">
      <formula>0</formula>
    </cfRule>
    <cfRule type="colorScale" priority="35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7">
    <cfRule type="cellIs" dxfId="3325" priority="3513" operator="greaterThan">
      <formula>0</formula>
    </cfRule>
    <cfRule type="colorScale" priority="35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8">
    <cfRule type="cellIs" dxfId="3324" priority="3511" operator="greaterThan">
      <formula>0</formula>
    </cfRule>
    <cfRule type="colorScale" priority="35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9">
    <cfRule type="cellIs" dxfId="3323" priority="3509" operator="greaterThan">
      <formula>0</formula>
    </cfRule>
    <cfRule type="colorScale" priority="35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0">
    <cfRule type="cellIs" dxfId="3322" priority="3507" operator="greaterThan">
      <formula>0</formula>
    </cfRule>
    <cfRule type="colorScale" priority="350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1">
    <cfRule type="cellIs" dxfId="3321" priority="3505" operator="greaterThan">
      <formula>0</formula>
    </cfRule>
    <cfRule type="colorScale" priority="350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2">
    <cfRule type="cellIs" dxfId="3320" priority="3503" operator="greaterThan">
      <formula>0</formula>
    </cfRule>
    <cfRule type="colorScale" priority="350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4">
    <cfRule type="cellIs" dxfId="3319" priority="3501" operator="greaterThan">
      <formula>0</formula>
    </cfRule>
    <cfRule type="colorScale" priority="350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3">
    <cfRule type="cellIs" dxfId="3318" priority="3499" operator="greaterThan">
      <formula>0</formula>
    </cfRule>
    <cfRule type="colorScale" priority="350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4">
    <cfRule type="cellIs" dxfId="3317" priority="3497" operator="greaterThan">
      <formula>0</formula>
    </cfRule>
    <cfRule type="colorScale" priority="349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5">
    <cfRule type="cellIs" dxfId="3316" priority="3495" operator="greaterThan">
      <formula>0</formula>
    </cfRule>
    <cfRule type="colorScale" priority="349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6">
    <cfRule type="cellIs" dxfId="3315" priority="3493" operator="greaterThan">
      <formula>0</formula>
    </cfRule>
    <cfRule type="colorScale" priority="349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2">
    <cfRule type="cellIs" dxfId="3314" priority="3491" operator="greaterThan">
      <formula>0</formula>
    </cfRule>
    <cfRule type="colorScale" priority="349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3">
    <cfRule type="cellIs" dxfId="3313" priority="3489" operator="greaterThan">
      <formula>0</formula>
    </cfRule>
    <cfRule type="colorScale" priority="349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4">
    <cfRule type="cellIs" dxfId="3312" priority="3487" operator="greaterThan">
      <formula>0</formula>
    </cfRule>
    <cfRule type="colorScale" priority="348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5">
    <cfRule type="cellIs" dxfId="3311" priority="3485" operator="greaterThan">
      <formula>0</formula>
    </cfRule>
    <cfRule type="colorScale" priority="348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6">
    <cfRule type="cellIs" dxfId="3310" priority="3483" operator="greaterThan">
      <formula>0</formula>
    </cfRule>
    <cfRule type="colorScale" priority="348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7">
    <cfRule type="cellIs" dxfId="3309" priority="3481" operator="greaterThan">
      <formula>0</formula>
    </cfRule>
    <cfRule type="colorScale" priority="348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8">
    <cfRule type="cellIs" dxfId="3308" priority="3479" operator="greaterThan">
      <formula>0</formula>
    </cfRule>
    <cfRule type="colorScale" priority="348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9">
    <cfRule type="cellIs" dxfId="3307" priority="3477" operator="greaterThan">
      <formula>0</formula>
    </cfRule>
    <cfRule type="colorScale" priority="347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0">
    <cfRule type="cellIs" dxfId="3306" priority="3475" operator="greaterThan">
      <formula>0</formula>
    </cfRule>
    <cfRule type="colorScale" priority="347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1">
    <cfRule type="cellIs" dxfId="3305" priority="3473" operator="greaterThan">
      <formula>0</formula>
    </cfRule>
    <cfRule type="colorScale" priority="347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2">
    <cfRule type="cellIs" dxfId="3304" priority="3471" operator="greaterThan">
      <formula>0</formula>
    </cfRule>
    <cfRule type="colorScale" priority="347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4">
    <cfRule type="cellIs" dxfId="3303" priority="3469" operator="greaterThan">
      <formula>0</formula>
    </cfRule>
    <cfRule type="colorScale" priority="347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3">
    <cfRule type="cellIs" dxfId="3302" priority="3467" operator="greaterThan">
      <formula>0</formula>
    </cfRule>
    <cfRule type="colorScale" priority="346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4">
    <cfRule type="cellIs" dxfId="3301" priority="3465" operator="greaterThan">
      <formula>0</formula>
    </cfRule>
    <cfRule type="colorScale" priority="346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5">
    <cfRule type="cellIs" dxfId="3300" priority="3463" operator="greaterThan">
      <formula>0</formula>
    </cfRule>
    <cfRule type="colorScale" priority="346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6">
    <cfRule type="cellIs" dxfId="3299" priority="3461" operator="greaterThan">
      <formula>0</formula>
    </cfRule>
    <cfRule type="colorScale" priority="346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2">
    <cfRule type="cellIs" dxfId="3298" priority="3459" operator="greaterThan">
      <formula>0</formula>
    </cfRule>
    <cfRule type="colorScale" priority="346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3">
    <cfRule type="cellIs" dxfId="3297" priority="3457" operator="greaterThan">
      <formula>0</formula>
    </cfRule>
    <cfRule type="colorScale" priority="345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4">
    <cfRule type="cellIs" dxfId="3296" priority="3455" operator="greaterThan">
      <formula>0</formula>
    </cfRule>
    <cfRule type="colorScale" priority="345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5">
    <cfRule type="cellIs" dxfId="3295" priority="3453" operator="greaterThan">
      <formula>0</formula>
    </cfRule>
    <cfRule type="colorScale" priority="345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6">
    <cfRule type="cellIs" dxfId="3294" priority="3451" operator="greaterThan">
      <formula>0</formula>
    </cfRule>
    <cfRule type="colorScale" priority="345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7">
    <cfRule type="cellIs" dxfId="3293" priority="3449" operator="greaterThan">
      <formula>0</formula>
    </cfRule>
    <cfRule type="colorScale" priority="345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8">
    <cfRule type="cellIs" dxfId="3292" priority="3447" operator="greaterThan">
      <formula>0</formula>
    </cfRule>
    <cfRule type="colorScale" priority="344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9">
    <cfRule type="cellIs" dxfId="3291" priority="3445" operator="greaterThan">
      <formula>0</formula>
    </cfRule>
    <cfRule type="colorScale" priority="344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0">
    <cfRule type="cellIs" dxfId="3290" priority="3443" operator="greaterThan">
      <formula>0</formula>
    </cfRule>
    <cfRule type="colorScale" priority="344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1">
    <cfRule type="cellIs" dxfId="3289" priority="3441" operator="greaterThan">
      <formula>0</formula>
    </cfRule>
    <cfRule type="colorScale" priority="344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2">
    <cfRule type="cellIs" dxfId="3288" priority="3439" operator="greaterThan">
      <formula>0</formula>
    </cfRule>
    <cfRule type="colorScale" priority="344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4">
    <cfRule type="cellIs" dxfId="3287" priority="3437" operator="greaterThan">
      <formula>0</formula>
    </cfRule>
    <cfRule type="colorScale" priority="343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3">
    <cfRule type="cellIs" dxfId="3286" priority="3435" operator="greaterThan">
      <formula>0</formula>
    </cfRule>
    <cfRule type="colorScale" priority="343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4">
    <cfRule type="cellIs" dxfId="3285" priority="3433" operator="greaterThan">
      <formula>0</formula>
    </cfRule>
    <cfRule type="colorScale" priority="34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5">
    <cfRule type="cellIs" dxfId="3284" priority="3431" operator="greaterThan">
      <formula>0</formula>
    </cfRule>
    <cfRule type="colorScale" priority="34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6">
    <cfRule type="cellIs" dxfId="3283" priority="3429" operator="greaterThan">
      <formula>0</formula>
    </cfRule>
    <cfRule type="colorScale" priority="34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2">
    <cfRule type="cellIs" dxfId="3282" priority="3427" operator="greaterThan">
      <formula>0</formula>
    </cfRule>
    <cfRule type="colorScale" priority="34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3">
    <cfRule type="cellIs" dxfId="3281" priority="3425" operator="greaterThan">
      <formula>0</formula>
    </cfRule>
    <cfRule type="colorScale" priority="34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4">
    <cfRule type="cellIs" dxfId="3280" priority="3423" operator="greaterThan">
      <formula>0</formula>
    </cfRule>
    <cfRule type="colorScale" priority="34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5">
    <cfRule type="cellIs" dxfId="3279" priority="3421" operator="greaterThan">
      <formula>0</formula>
    </cfRule>
    <cfRule type="colorScale" priority="34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6">
    <cfRule type="cellIs" dxfId="3278" priority="3419" operator="greaterThan">
      <formula>0</formula>
    </cfRule>
    <cfRule type="colorScale" priority="34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7">
    <cfRule type="cellIs" dxfId="3277" priority="3417" operator="greaterThan">
      <formula>0</formula>
    </cfRule>
    <cfRule type="colorScale" priority="34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8">
    <cfRule type="cellIs" dxfId="3276" priority="3415" operator="greaterThan">
      <formula>0</formula>
    </cfRule>
    <cfRule type="colorScale" priority="34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9">
    <cfRule type="cellIs" dxfId="3275" priority="3413" operator="greaterThan">
      <formula>0</formula>
    </cfRule>
    <cfRule type="colorScale" priority="34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0">
    <cfRule type="cellIs" dxfId="3274" priority="3411" operator="greaterThan">
      <formula>0</formula>
    </cfRule>
    <cfRule type="colorScale" priority="34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1">
    <cfRule type="cellIs" dxfId="3273" priority="3409" operator="greaterThan">
      <formula>0</formula>
    </cfRule>
    <cfRule type="colorScale" priority="34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2">
    <cfRule type="cellIs" dxfId="3272" priority="3407" operator="greaterThan">
      <formula>0</formula>
    </cfRule>
    <cfRule type="colorScale" priority="340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4">
    <cfRule type="cellIs" dxfId="3271" priority="3405" operator="greaterThan">
      <formula>0</formula>
    </cfRule>
    <cfRule type="colorScale" priority="340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3">
    <cfRule type="cellIs" dxfId="3270" priority="3403" operator="greaterThan">
      <formula>0</formula>
    </cfRule>
    <cfRule type="colorScale" priority="340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4">
    <cfRule type="cellIs" dxfId="3269" priority="3401" operator="greaterThan">
      <formula>0</formula>
    </cfRule>
    <cfRule type="colorScale" priority="340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5">
    <cfRule type="cellIs" dxfId="3268" priority="3399" operator="greaterThan">
      <formula>0</formula>
    </cfRule>
    <cfRule type="colorScale" priority="340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6">
    <cfRule type="cellIs" dxfId="3267" priority="3397" operator="greaterThan">
      <formula>0</formula>
    </cfRule>
    <cfRule type="colorScale" priority="339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2">
    <cfRule type="cellIs" dxfId="3266" priority="3395" operator="greaterThan">
      <formula>0</formula>
    </cfRule>
    <cfRule type="colorScale" priority="339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3">
    <cfRule type="cellIs" dxfId="3265" priority="3393" operator="greaterThan">
      <formula>0</formula>
    </cfRule>
    <cfRule type="colorScale" priority="339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4">
    <cfRule type="cellIs" dxfId="3264" priority="3391" operator="greaterThan">
      <formula>0</formula>
    </cfRule>
    <cfRule type="colorScale" priority="339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5">
    <cfRule type="cellIs" dxfId="3263" priority="3389" operator="greaterThan">
      <formula>0</formula>
    </cfRule>
    <cfRule type="colorScale" priority="339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6">
    <cfRule type="cellIs" dxfId="3262" priority="3387" operator="greaterThan">
      <formula>0</formula>
    </cfRule>
    <cfRule type="colorScale" priority="338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7">
    <cfRule type="cellIs" dxfId="3261" priority="3385" operator="greaterThan">
      <formula>0</formula>
    </cfRule>
    <cfRule type="colorScale" priority="338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8">
    <cfRule type="cellIs" dxfId="3260" priority="3383" operator="greaterThan">
      <formula>0</formula>
    </cfRule>
    <cfRule type="colorScale" priority="338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9">
    <cfRule type="cellIs" dxfId="3259" priority="3381" operator="greaterThan">
      <formula>0</formula>
    </cfRule>
    <cfRule type="colorScale" priority="338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0">
    <cfRule type="cellIs" dxfId="3258" priority="3379" operator="greaterThan">
      <formula>0</formula>
    </cfRule>
    <cfRule type="colorScale" priority="338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1">
    <cfRule type="cellIs" dxfId="3257" priority="3377" operator="greaterThan">
      <formula>0</formula>
    </cfRule>
    <cfRule type="colorScale" priority="337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2">
    <cfRule type="cellIs" dxfId="3256" priority="3375" operator="greaterThan">
      <formula>0</formula>
    </cfRule>
    <cfRule type="colorScale" priority="337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4">
    <cfRule type="cellIs" dxfId="3255" priority="3373" operator="greaterThan">
      <formula>0</formula>
    </cfRule>
    <cfRule type="colorScale" priority="337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3">
    <cfRule type="cellIs" dxfId="3254" priority="3371" operator="greaterThan">
      <formula>0</formula>
    </cfRule>
    <cfRule type="colorScale" priority="337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4">
    <cfRule type="cellIs" dxfId="3253" priority="3369" operator="greaterThan">
      <formula>0</formula>
    </cfRule>
    <cfRule type="colorScale" priority="337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5">
    <cfRule type="cellIs" dxfId="3252" priority="3367" operator="greaterThan">
      <formula>0</formula>
    </cfRule>
    <cfRule type="colorScale" priority="336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6">
    <cfRule type="cellIs" dxfId="3251" priority="3365" operator="greaterThan">
      <formula>0</formula>
    </cfRule>
    <cfRule type="colorScale" priority="336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2">
    <cfRule type="cellIs" dxfId="3250" priority="3363" operator="greaterThan">
      <formula>0</formula>
    </cfRule>
    <cfRule type="colorScale" priority="336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3">
    <cfRule type="cellIs" dxfId="3249" priority="3361" operator="greaterThan">
      <formula>0</formula>
    </cfRule>
    <cfRule type="colorScale" priority="336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4">
    <cfRule type="cellIs" dxfId="3248" priority="3359" operator="greaterThan">
      <formula>0</formula>
    </cfRule>
    <cfRule type="colorScale" priority="336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5">
    <cfRule type="cellIs" dxfId="3247" priority="3357" operator="greaterThan">
      <formula>0</formula>
    </cfRule>
    <cfRule type="colorScale" priority="335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6">
    <cfRule type="cellIs" dxfId="3246" priority="3355" operator="greaterThan">
      <formula>0</formula>
    </cfRule>
    <cfRule type="colorScale" priority="335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7">
    <cfRule type="cellIs" dxfId="3245" priority="3353" operator="greaterThan">
      <formula>0</formula>
    </cfRule>
    <cfRule type="colorScale" priority="335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8">
    <cfRule type="cellIs" dxfId="3244" priority="3351" operator="greaterThan">
      <formula>0</formula>
    </cfRule>
    <cfRule type="colorScale" priority="335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9">
    <cfRule type="cellIs" dxfId="3243" priority="3349" operator="greaterThan">
      <formula>0</formula>
    </cfRule>
    <cfRule type="colorScale" priority="335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0">
    <cfRule type="cellIs" dxfId="3242" priority="3347" operator="greaterThan">
      <formula>0</formula>
    </cfRule>
    <cfRule type="colorScale" priority="334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1">
    <cfRule type="cellIs" dxfId="3241" priority="3345" operator="greaterThan">
      <formula>0</formula>
    </cfRule>
    <cfRule type="colorScale" priority="334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2">
    <cfRule type="cellIs" dxfId="3240" priority="3343" operator="greaterThan">
      <formula>0</formula>
    </cfRule>
    <cfRule type="colorScale" priority="334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4">
    <cfRule type="cellIs" dxfId="3239" priority="3341" operator="greaterThan">
      <formula>0</formula>
    </cfRule>
    <cfRule type="colorScale" priority="334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3">
    <cfRule type="cellIs" dxfId="3238" priority="3339" operator="greaterThan">
      <formula>0</formula>
    </cfRule>
    <cfRule type="colorScale" priority="334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4">
    <cfRule type="cellIs" dxfId="3237" priority="3337" operator="greaterThan">
      <formula>0</formula>
    </cfRule>
    <cfRule type="colorScale" priority="333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5">
    <cfRule type="cellIs" dxfId="3236" priority="3335" operator="greaterThan">
      <formula>0</formula>
    </cfRule>
    <cfRule type="colorScale" priority="333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6">
    <cfRule type="cellIs" dxfId="3235" priority="3333" operator="greaterThan">
      <formula>0</formula>
    </cfRule>
    <cfRule type="colorScale" priority="33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2">
    <cfRule type="cellIs" dxfId="3234" priority="3331" operator="greaterThan">
      <formula>0</formula>
    </cfRule>
    <cfRule type="colorScale" priority="33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3">
    <cfRule type="cellIs" dxfId="3233" priority="3329" operator="greaterThan">
      <formula>0</formula>
    </cfRule>
    <cfRule type="colorScale" priority="33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4">
    <cfRule type="cellIs" dxfId="3232" priority="3327" operator="greaterThan">
      <formula>0</formula>
    </cfRule>
    <cfRule type="colorScale" priority="33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5">
    <cfRule type="cellIs" dxfId="3231" priority="3325" operator="greaterThan">
      <formula>0</formula>
    </cfRule>
    <cfRule type="colorScale" priority="33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6">
    <cfRule type="cellIs" dxfId="3230" priority="3323" operator="greaterThan">
      <formula>0</formula>
    </cfRule>
    <cfRule type="colorScale" priority="33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7">
    <cfRule type="cellIs" dxfId="3229" priority="3321" operator="greaterThan">
      <formula>0</formula>
    </cfRule>
    <cfRule type="colorScale" priority="33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8">
    <cfRule type="cellIs" dxfId="3228" priority="3319" operator="greaterThan">
      <formula>0</formula>
    </cfRule>
    <cfRule type="colorScale" priority="33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9">
    <cfRule type="cellIs" dxfId="3227" priority="3317" operator="greaterThan">
      <formula>0</formula>
    </cfRule>
    <cfRule type="colorScale" priority="33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0">
    <cfRule type="cellIs" dxfId="3226" priority="3315" operator="greaterThan">
      <formula>0</formula>
    </cfRule>
    <cfRule type="colorScale" priority="33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1">
    <cfRule type="cellIs" dxfId="3225" priority="3313" operator="greaterThan">
      <formula>0</formula>
    </cfRule>
    <cfRule type="colorScale" priority="33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2">
    <cfRule type="cellIs" dxfId="3224" priority="3311" operator="greaterThan">
      <formula>0</formula>
    </cfRule>
    <cfRule type="colorScale" priority="33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4">
    <cfRule type="cellIs" dxfId="3223" priority="3309" operator="greaterThan">
      <formula>0</formula>
    </cfRule>
    <cfRule type="colorScale" priority="33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3">
    <cfRule type="cellIs" dxfId="3222" priority="3307" operator="greaterThan">
      <formula>0</formula>
    </cfRule>
    <cfRule type="colorScale" priority="330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4">
    <cfRule type="cellIs" dxfId="3221" priority="3305" operator="greaterThan">
      <formula>0</formula>
    </cfRule>
    <cfRule type="colorScale" priority="330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5">
    <cfRule type="cellIs" dxfId="3220" priority="3303" operator="greaterThan">
      <formula>0</formula>
    </cfRule>
    <cfRule type="colorScale" priority="330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6">
    <cfRule type="cellIs" dxfId="3219" priority="3301" operator="greaterThan">
      <formula>0</formula>
    </cfRule>
    <cfRule type="colorScale" priority="330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2">
    <cfRule type="cellIs" dxfId="3218" priority="3299" operator="greaterThan">
      <formula>0</formula>
    </cfRule>
    <cfRule type="colorScale" priority="330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3">
    <cfRule type="cellIs" dxfId="3217" priority="3297" operator="greaterThan">
      <formula>0</formula>
    </cfRule>
    <cfRule type="colorScale" priority="329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4">
    <cfRule type="cellIs" dxfId="3216" priority="3295" operator="greaterThan">
      <formula>0</formula>
    </cfRule>
    <cfRule type="colorScale" priority="329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5">
    <cfRule type="cellIs" dxfId="3215" priority="3293" operator="greaterThan">
      <formula>0</formula>
    </cfRule>
    <cfRule type="colorScale" priority="329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6">
    <cfRule type="cellIs" dxfId="3214" priority="3291" operator="greaterThan">
      <formula>0</formula>
    </cfRule>
    <cfRule type="colorScale" priority="329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7">
    <cfRule type="cellIs" dxfId="3213" priority="3289" operator="greaterThan">
      <formula>0</formula>
    </cfRule>
    <cfRule type="colorScale" priority="329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8">
    <cfRule type="cellIs" dxfId="3212" priority="3287" operator="greaterThan">
      <formula>0</formula>
    </cfRule>
    <cfRule type="colorScale" priority="328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9">
    <cfRule type="cellIs" dxfId="3211" priority="3285" operator="greaterThan">
      <formula>0</formula>
    </cfRule>
    <cfRule type="colorScale" priority="328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0">
    <cfRule type="cellIs" dxfId="3210" priority="3283" operator="greaterThan">
      <formula>0</formula>
    </cfRule>
    <cfRule type="colorScale" priority="328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1">
    <cfRule type="cellIs" dxfId="3209" priority="3281" operator="greaterThan">
      <formula>0</formula>
    </cfRule>
    <cfRule type="colorScale" priority="328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2">
    <cfRule type="cellIs" dxfId="3208" priority="3279" operator="greaterThan">
      <formula>0</formula>
    </cfRule>
    <cfRule type="colorScale" priority="328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4">
    <cfRule type="cellIs" dxfId="3207" priority="3277" operator="greaterThan">
      <formula>0</formula>
    </cfRule>
    <cfRule type="colorScale" priority="327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3">
    <cfRule type="cellIs" dxfId="3206" priority="3275" operator="greaterThan">
      <formula>0</formula>
    </cfRule>
    <cfRule type="colorScale" priority="327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4">
    <cfRule type="cellIs" dxfId="3205" priority="3273" operator="greaterThan">
      <formula>0</formula>
    </cfRule>
    <cfRule type="colorScale" priority="327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5">
    <cfRule type="cellIs" dxfId="3204" priority="3271" operator="greaterThan">
      <formula>0</formula>
    </cfRule>
    <cfRule type="colorScale" priority="327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6">
    <cfRule type="cellIs" dxfId="3203" priority="3269" operator="greaterThan">
      <formula>0</formula>
    </cfRule>
    <cfRule type="colorScale" priority="327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53">
    <cfRule type="cellIs" dxfId="3202" priority="3267" operator="greaterThan">
      <formula>0</formula>
    </cfRule>
    <cfRule type="colorScale" priority="326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3">
    <cfRule type="cellIs" dxfId="3201" priority="3265" operator="greaterThan">
      <formula>0</formula>
    </cfRule>
    <cfRule type="colorScale" priority="326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3">
    <cfRule type="cellIs" dxfId="3200" priority="3263" operator="greaterThan">
      <formula>0</formula>
    </cfRule>
    <cfRule type="colorScale" priority="326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3">
    <cfRule type="cellIs" dxfId="3199" priority="3261" operator="greaterThan">
      <formula>0</formula>
    </cfRule>
    <cfRule type="colorScale" priority="326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3">
    <cfRule type="cellIs" dxfId="3198" priority="3259" operator="greaterThan">
      <formula>0</formula>
    </cfRule>
    <cfRule type="colorScale" priority="326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3">
    <cfRule type="cellIs" dxfId="3197" priority="3257" operator="greaterThan">
      <formula>0</formula>
    </cfRule>
    <cfRule type="colorScale" priority="325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3">
    <cfRule type="cellIs" dxfId="3196" priority="3255" operator="greaterThan">
      <formula>0</formula>
    </cfRule>
    <cfRule type="colorScale" priority="325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3">
    <cfRule type="cellIs" dxfId="3195" priority="3253" operator="greaterThan">
      <formula>0</formula>
    </cfRule>
    <cfRule type="colorScale" priority="325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3">
    <cfRule type="cellIs" dxfId="3194" priority="3251" operator="greaterThan">
      <formula>0</formula>
    </cfRule>
    <cfRule type="colorScale" priority="325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3">
    <cfRule type="cellIs" dxfId="3193" priority="3249" operator="greaterThan">
      <formula>0</formula>
    </cfRule>
    <cfRule type="colorScale" priority="325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3">
    <cfRule type="cellIs" dxfId="3192" priority="3247" operator="greaterThan">
      <formula>0</formula>
    </cfRule>
    <cfRule type="colorScale" priority="324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3">
    <cfRule type="cellIs" dxfId="3191" priority="3245" operator="greaterThan">
      <formula>0</formula>
    </cfRule>
    <cfRule type="colorScale" priority="324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3">
    <cfRule type="cellIs" dxfId="3190" priority="3243" operator="greaterThan">
      <formula>0</formula>
    </cfRule>
    <cfRule type="colorScale" priority="324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3">
    <cfRule type="cellIs" dxfId="3189" priority="3241" operator="greaterThan">
      <formula>0</formula>
    </cfRule>
    <cfRule type="colorScale" priority="324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3">
    <cfRule type="cellIs" dxfId="3188" priority="3239" operator="greaterThan">
      <formula>0</formula>
    </cfRule>
    <cfRule type="colorScale" priority="324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3">
    <cfRule type="cellIs" dxfId="3187" priority="3237" operator="greaterThan">
      <formula>0</formula>
    </cfRule>
    <cfRule type="colorScale" priority="323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3">
    <cfRule type="cellIs" dxfId="3186" priority="3235" operator="greaterThan">
      <formula>0</formula>
    </cfRule>
    <cfRule type="colorScale" priority="323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3">
    <cfRule type="cellIs" dxfId="3185" priority="3233" operator="greaterThan">
      <formula>0</formula>
    </cfRule>
    <cfRule type="colorScale" priority="32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3">
    <cfRule type="cellIs" dxfId="3184" priority="3231" operator="greaterThan">
      <formula>0</formula>
    </cfRule>
    <cfRule type="colorScale" priority="32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3">
    <cfRule type="cellIs" dxfId="3183" priority="3229" operator="greaterThan">
      <formula>0</formula>
    </cfRule>
    <cfRule type="colorScale" priority="32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3">
    <cfRule type="cellIs" dxfId="3182" priority="3227" operator="greaterThan">
      <formula>0</formula>
    </cfRule>
    <cfRule type="colorScale" priority="32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3">
    <cfRule type="cellIs" dxfId="3181" priority="3225" operator="greaterThan">
      <formula>0</formula>
    </cfRule>
    <cfRule type="colorScale" priority="32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3">
    <cfRule type="cellIs" dxfId="3180" priority="3223" operator="greaterThan">
      <formula>0</formula>
    </cfRule>
    <cfRule type="colorScale" priority="32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3">
    <cfRule type="cellIs" dxfId="3179" priority="3221" operator="greaterThan">
      <formula>0</formula>
    </cfRule>
    <cfRule type="colorScale" priority="32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3">
    <cfRule type="cellIs" dxfId="3178" priority="3219" operator="greaterThan">
      <formula>0</formula>
    </cfRule>
    <cfRule type="colorScale" priority="32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3">
    <cfRule type="cellIs" dxfId="3177" priority="3217" operator="greaterThan">
      <formula>0</formula>
    </cfRule>
    <cfRule type="colorScale" priority="32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3">
    <cfRule type="cellIs" dxfId="3176" priority="3215" operator="greaterThan">
      <formula>0</formula>
    </cfRule>
    <cfRule type="colorScale" priority="32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54">
    <cfRule type="cellIs" dxfId="3175" priority="3213" operator="greaterThan">
      <formula>0</formula>
    </cfRule>
    <cfRule type="colorScale" priority="32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55">
    <cfRule type="cellIs" dxfId="3174" priority="3211" operator="greaterThan">
      <formula>0</formula>
    </cfRule>
    <cfRule type="colorScale" priority="32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56">
    <cfRule type="cellIs" dxfId="3173" priority="3209" operator="greaterThan">
      <formula>0</formula>
    </cfRule>
    <cfRule type="colorScale" priority="32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57">
    <cfRule type="cellIs" dxfId="3172" priority="3207" operator="greaterThan">
      <formula>0</formula>
    </cfRule>
    <cfRule type="colorScale" priority="320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58">
    <cfRule type="cellIs" dxfId="3171" priority="3205" operator="greaterThan">
      <formula>0</formula>
    </cfRule>
    <cfRule type="colorScale" priority="320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59">
    <cfRule type="cellIs" dxfId="3170" priority="3203" operator="greaterThan">
      <formula>0</formula>
    </cfRule>
    <cfRule type="colorScale" priority="320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60">
    <cfRule type="cellIs" dxfId="3169" priority="3201" operator="greaterThan">
      <formula>0</formula>
    </cfRule>
    <cfRule type="colorScale" priority="320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61">
    <cfRule type="cellIs" dxfId="3168" priority="3199" operator="greaterThan">
      <formula>0</formula>
    </cfRule>
    <cfRule type="colorScale" priority="320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62">
    <cfRule type="cellIs" dxfId="3167" priority="3197" operator="greaterThan">
      <formula>0</formula>
    </cfRule>
    <cfRule type="colorScale" priority="319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63">
    <cfRule type="cellIs" dxfId="3166" priority="3195" operator="greaterThan">
      <formula>0</formula>
    </cfRule>
    <cfRule type="colorScale" priority="319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65">
    <cfRule type="cellIs" dxfId="3165" priority="3193" operator="greaterThan">
      <formula>0</formula>
    </cfRule>
    <cfRule type="colorScale" priority="319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64">
    <cfRule type="cellIs" dxfId="3164" priority="3191" operator="greaterThan">
      <formula>0</formula>
    </cfRule>
    <cfRule type="colorScale" priority="319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65">
    <cfRule type="cellIs" dxfId="3163" priority="3189" operator="greaterThan">
      <formula>0</formula>
    </cfRule>
    <cfRule type="colorScale" priority="319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66">
    <cfRule type="cellIs" dxfId="3162" priority="3187" operator="greaterThan">
      <formula>0</formula>
    </cfRule>
    <cfRule type="colorScale" priority="318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67">
    <cfRule type="cellIs" dxfId="3161" priority="3185" operator="greaterThan">
      <formula>0</formula>
    </cfRule>
    <cfRule type="colorScale" priority="318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3">
    <cfRule type="cellIs" dxfId="3160" priority="3183" operator="greaterThan">
      <formula>0</formula>
    </cfRule>
    <cfRule type="colorScale" priority="318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4">
    <cfRule type="cellIs" dxfId="3159" priority="3181" operator="greaterThan">
      <formula>0</formula>
    </cfRule>
    <cfRule type="colorScale" priority="318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5">
    <cfRule type="cellIs" dxfId="3158" priority="3179" operator="greaterThan">
      <formula>0</formula>
    </cfRule>
    <cfRule type="colorScale" priority="318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6">
    <cfRule type="cellIs" dxfId="3157" priority="3177" operator="greaterThan">
      <formula>0</formula>
    </cfRule>
    <cfRule type="colorScale" priority="317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7">
    <cfRule type="cellIs" dxfId="3156" priority="3175" operator="greaterThan">
      <formula>0</formula>
    </cfRule>
    <cfRule type="colorScale" priority="317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8">
    <cfRule type="cellIs" dxfId="3155" priority="3173" operator="greaterThan">
      <formula>0</formula>
    </cfRule>
    <cfRule type="colorScale" priority="317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9">
    <cfRule type="cellIs" dxfId="3154" priority="3171" operator="greaterThan">
      <formula>0</formula>
    </cfRule>
    <cfRule type="colorScale" priority="317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0">
    <cfRule type="cellIs" dxfId="3153" priority="3169" operator="greaterThan">
      <formula>0</formula>
    </cfRule>
    <cfRule type="colorScale" priority="317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1">
    <cfRule type="cellIs" dxfId="3152" priority="3167" operator="greaterThan">
      <formula>0</formula>
    </cfRule>
    <cfRule type="colorScale" priority="316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2">
    <cfRule type="cellIs" dxfId="3151" priority="3165" operator="greaterThan">
      <formula>0</formula>
    </cfRule>
    <cfRule type="colorScale" priority="316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3">
    <cfRule type="cellIs" dxfId="3150" priority="3163" operator="greaterThan">
      <formula>0</formula>
    </cfRule>
    <cfRule type="colorScale" priority="316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5">
    <cfRule type="cellIs" dxfId="3149" priority="3161" operator="greaterThan">
      <formula>0</formula>
    </cfRule>
    <cfRule type="colorScale" priority="316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4">
    <cfRule type="cellIs" dxfId="3148" priority="3159" operator="greaterThan">
      <formula>0</formula>
    </cfRule>
    <cfRule type="colorScale" priority="316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5">
    <cfRule type="cellIs" dxfId="3147" priority="3157" operator="greaterThan">
      <formula>0</formula>
    </cfRule>
    <cfRule type="colorScale" priority="315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6">
    <cfRule type="cellIs" dxfId="3146" priority="3155" operator="greaterThan">
      <formula>0</formula>
    </cfRule>
    <cfRule type="colorScale" priority="315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7">
    <cfRule type="cellIs" dxfId="3145" priority="3153" operator="greaterThan">
      <formula>0</formula>
    </cfRule>
    <cfRule type="colorScale" priority="315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3">
    <cfRule type="cellIs" dxfId="3144" priority="3151" operator="greaterThan">
      <formula>0</formula>
    </cfRule>
    <cfRule type="colorScale" priority="315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4">
    <cfRule type="cellIs" dxfId="3143" priority="3149" operator="greaterThan">
      <formula>0</formula>
    </cfRule>
    <cfRule type="colorScale" priority="315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5">
    <cfRule type="cellIs" dxfId="3142" priority="3147" operator="greaterThan">
      <formula>0</formula>
    </cfRule>
    <cfRule type="colorScale" priority="314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6">
    <cfRule type="cellIs" dxfId="3141" priority="3145" operator="greaterThan">
      <formula>0</formula>
    </cfRule>
    <cfRule type="colorScale" priority="314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7">
    <cfRule type="cellIs" dxfId="3140" priority="3143" operator="greaterThan">
      <formula>0</formula>
    </cfRule>
    <cfRule type="colorScale" priority="314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8">
    <cfRule type="cellIs" dxfId="3139" priority="3141" operator="greaterThan">
      <formula>0</formula>
    </cfRule>
    <cfRule type="colorScale" priority="314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9">
    <cfRule type="cellIs" dxfId="3138" priority="3139" operator="greaterThan">
      <formula>0</formula>
    </cfRule>
    <cfRule type="colorScale" priority="314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0">
    <cfRule type="cellIs" dxfId="3137" priority="3137" operator="greaterThan">
      <formula>0</formula>
    </cfRule>
    <cfRule type="colorScale" priority="313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1">
    <cfRule type="cellIs" dxfId="3136" priority="3135" operator="greaterThan">
      <formula>0</formula>
    </cfRule>
    <cfRule type="colorScale" priority="313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2">
    <cfRule type="cellIs" dxfId="3135" priority="3133" operator="greaterThan">
      <formula>0</formula>
    </cfRule>
    <cfRule type="colorScale" priority="31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3">
    <cfRule type="cellIs" dxfId="3134" priority="3131" operator="greaterThan">
      <formula>0</formula>
    </cfRule>
    <cfRule type="colorScale" priority="31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5">
    <cfRule type="cellIs" dxfId="3133" priority="3129" operator="greaterThan">
      <formula>0</formula>
    </cfRule>
    <cfRule type="colorScale" priority="31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4">
    <cfRule type="cellIs" dxfId="3132" priority="3127" operator="greaterThan">
      <formula>0</formula>
    </cfRule>
    <cfRule type="colorScale" priority="31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5">
    <cfRule type="cellIs" dxfId="3131" priority="3125" operator="greaterThan">
      <formula>0</formula>
    </cfRule>
    <cfRule type="colorScale" priority="31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6">
    <cfRule type="cellIs" dxfId="3130" priority="3123" operator="greaterThan">
      <formula>0</formula>
    </cfRule>
    <cfRule type="colorScale" priority="31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7">
    <cfRule type="cellIs" dxfId="3129" priority="3121" operator="greaterThan">
      <formula>0</formula>
    </cfRule>
    <cfRule type="colorScale" priority="31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3">
    <cfRule type="cellIs" dxfId="3128" priority="3119" operator="greaterThan">
      <formula>0</formula>
    </cfRule>
    <cfRule type="colorScale" priority="31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4">
    <cfRule type="cellIs" dxfId="3127" priority="3117" operator="greaterThan">
      <formula>0</formula>
    </cfRule>
    <cfRule type="colorScale" priority="31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5">
    <cfRule type="cellIs" dxfId="3126" priority="3115" operator="greaterThan">
      <formula>0</formula>
    </cfRule>
    <cfRule type="colorScale" priority="31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6">
    <cfRule type="cellIs" dxfId="3125" priority="3113" operator="greaterThan">
      <formula>0</formula>
    </cfRule>
    <cfRule type="colorScale" priority="31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7">
    <cfRule type="cellIs" dxfId="3124" priority="3111" operator="greaterThan">
      <formula>0</formula>
    </cfRule>
    <cfRule type="colorScale" priority="31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8">
    <cfRule type="cellIs" dxfId="3123" priority="3109" operator="greaterThan">
      <formula>0</formula>
    </cfRule>
    <cfRule type="colorScale" priority="31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9">
    <cfRule type="cellIs" dxfId="3122" priority="3107" operator="greaterThan">
      <formula>0</formula>
    </cfRule>
    <cfRule type="colorScale" priority="310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0">
    <cfRule type="cellIs" dxfId="3121" priority="3105" operator="greaterThan">
      <formula>0</formula>
    </cfRule>
    <cfRule type="colorScale" priority="310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1">
    <cfRule type="cellIs" dxfId="3120" priority="3103" operator="greaterThan">
      <formula>0</formula>
    </cfRule>
    <cfRule type="colorScale" priority="310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2">
    <cfRule type="cellIs" dxfId="3119" priority="3101" operator="greaterThan">
      <formula>0</formula>
    </cfRule>
    <cfRule type="colorScale" priority="310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3">
    <cfRule type="cellIs" dxfId="3118" priority="3099" operator="greaterThan">
      <formula>0</formula>
    </cfRule>
    <cfRule type="colorScale" priority="310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5">
    <cfRule type="cellIs" dxfId="3117" priority="3097" operator="greaterThan">
      <formula>0</formula>
    </cfRule>
    <cfRule type="colorScale" priority="309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4">
    <cfRule type="cellIs" dxfId="3116" priority="3095" operator="greaterThan">
      <formula>0</formula>
    </cfRule>
    <cfRule type="colorScale" priority="309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5">
    <cfRule type="cellIs" dxfId="3115" priority="3093" operator="greaterThan">
      <formula>0</formula>
    </cfRule>
    <cfRule type="colorScale" priority="309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6">
    <cfRule type="cellIs" dxfId="3114" priority="3091" operator="greaterThan">
      <formula>0</formula>
    </cfRule>
    <cfRule type="colorScale" priority="309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7">
    <cfRule type="cellIs" dxfId="3113" priority="3089" operator="greaterThan">
      <formula>0</formula>
    </cfRule>
    <cfRule type="colorScale" priority="309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3">
    <cfRule type="cellIs" dxfId="3112" priority="3087" operator="greaterThan">
      <formula>0</formula>
    </cfRule>
    <cfRule type="colorScale" priority="308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4">
    <cfRule type="cellIs" dxfId="3111" priority="3085" operator="greaterThan">
      <formula>0</formula>
    </cfRule>
    <cfRule type="colorScale" priority="308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5">
    <cfRule type="cellIs" dxfId="3110" priority="3083" operator="greaterThan">
      <formula>0</formula>
    </cfRule>
    <cfRule type="colorScale" priority="308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6">
    <cfRule type="cellIs" dxfId="3109" priority="3081" operator="greaterThan">
      <formula>0</formula>
    </cfRule>
    <cfRule type="colorScale" priority="308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7">
    <cfRule type="cellIs" dxfId="3108" priority="3079" operator="greaterThan">
      <formula>0</formula>
    </cfRule>
    <cfRule type="colorScale" priority="308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8">
    <cfRule type="cellIs" dxfId="3107" priority="3077" operator="greaterThan">
      <formula>0</formula>
    </cfRule>
    <cfRule type="colorScale" priority="307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9">
    <cfRule type="cellIs" dxfId="3106" priority="3075" operator="greaterThan">
      <formula>0</formula>
    </cfRule>
    <cfRule type="colorScale" priority="307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0">
    <cfRule type="cellIs" dxfId="3105" priority="3073" operator="greaterThan">
      <formula>0</formula>
    </cfRule>
    <cfRule type="colorScale" priority="307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1">
    <cfRule type="cellIs" dxfId="3104" priority="3071" operator="greaterThan">
      <formula>0</formula>
    </cfRule>
    <cfRule type="colorScale" priority="307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2">
    <cfRule type="cellIs" dxfId="3103" priority="3069" operator="greaterThan">
      <formula>0</formula>
    </cfRule>
    <cfRule type="colorScale" priority="307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3">
    <cfRule type="cellIs" dxfId="3102" priority="3067" operator="greaterThan">
      <formula>0</formula>
    </cfRule>
    <cfRule type="colorScale" priority="306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5">
    <cfRule type="cellIs" dxfId="3101" priority="3065" operator="greaterThan">
      <formula>0</formula>
    </cfRule>
    <cfRule type="colorScale" priority="306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4">
    <cfRule type="cellIs" dxfId="3100" priority="3063" operator="greaterThan">
      <formula>0</formula>
    </cfRule>
    <cfRule type="colorScale" priority="306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5">
    <cfRule type="cellIs" dxfId="3099" priority="3061" operator="greaterThan">
      <formula>0</formula>
    </cfRule>
    <cfRule type="colorScale" priority="306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6">
    <cfRule type="cellIs" dxfId="3098" priority="3059" operator="greaterThan">
      <formula>0</formula>
    </cfRule>
    <cfRule type="colorScale" priority="306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7">
    <cfRule type="cellIs" dxfId="3097" priority="3057" operator="greaterThan">
      <formula>0</formula>
    </cfRule>
    <cfRule type="colorScale" priority="305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3">
    <cfRule type="cellIs" dxfId="3096" priority="3055" operator="greaterThan">
      <formula>0</formula>
    </cfRule>
    <cfRule type="colorScale" priority="305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4">
    <cfRule type="cellIs" dxfId="3095" priority="3053" operator="greaterThan">
      <formula>0</formula>
    </cfRule>
    <cfRule type="colorScale" priority="305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5">
    <cfRule type="cellIs" dxfId="3094" priority="3051" operator="greaterThan">
      <formula>0</formula>
    </cfRule>
    <cfRule type="colorScale" priority="305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6">
    <cfRule type="cellIs" dxfId="3093" priority="3049" operator="greaterThan">
      <formula>0</formula>
    </cfRule>
    <cfRule type="colorScale" priority="305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7">
    <cfRule type="cellIs" dxfId="3092" priority="3047" operator="greaterThan">
      <formula>0</formula>
    </cfRule>
    <cfRule type="colorScale" priority="304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8">
    <cfRule type="cellIs" dxfId="3091" priority="3045" operator="greaterThan">
      <formula>0</formula>
    </cfRule>
    <cfRule type="colorScale" priority="304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9">
    <cfRule type="cellIs" dxfId="3090" priority="3043" operator="greaterThan">
      <formula>0</formula>
    </cfRule>
    <cfRule type="colorScale" priority="304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0">
    <cfRule type="cellIs" dxfId="3089" priority="3041" operator="greaterThan">
      <formula>0</formula>
    </cfRule>
    <cfRule type="colorScale" priority="304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1">
    <cfRule type="cellIs" dxfId="3088" priority="3039" operator="greaterThan">
      <formula>0</formula>
    </cfRule>
    <cfRule type="colorScale" priority="304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2">
    <cfRule type="cellIs" dxfId="3087" priority="3037" operator="greaterThan">
      <formula>0</formula>
    </cfRule>
    <cfRule type="colorScale" priority="303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3">
    <cfRule type="cellIs" dxfId="3086" priority="3035" operator="greaterThan">
      <formula>0</formula>
    </cfRule>
    <cfRule type="colorScale" priority="303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5">
    <cfRule type="cellIs" dxfId="3085" priority="3033" operator="greaterThan">
      <formula>0</formula>
    </cfRule>
    <cfRule type="colorScale" priority="30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4">
    <cfRule type="cellIs" dxfId="3084" priority="3031" operator="greaterThan">
      <formula>0</formula>
    </cfRule>
    <cfRule type="colorScale" priority="30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5">
    <cfRule type="cellIs" dxfId="3083" priority="3029" operator="greaterThan">
      <formula>0</formula>
    </cfRule>
    <cfRule type="colorScale" priority="30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6">
    <cfRule type="cellIs" dxfId="3082" priority="3027" operator="greaterThan">
      <formula>0</formula>
    </cfRule>
    <cfRule type="colorScale" priority="30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7">
    <cfRule type="cellIs" dxfId="3081" priority="3025" operator="greaterThan">
      <formula>0</formula>
    </cfRule>
    <cfRule type="colorScale" priority="30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3">
    <cfRule type="cellIs" dxfId="3080" priority="3023" operator="greaterThan">
      <formula>0</formula>
    </cfRule>
    <cfRule type="colorScale" priority="30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4">
    <cfRule type="cellIs" dxfId="3079" priority="3021" operator="greaterThan">
      <formula>0</formula>
    </cfRule>
    <cfRule type="colorScale" priority="30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5">
    <cfRule type="cellIs" dxfId="3078" priority="3019" operator="greaterThan">
      <formula>0</formula>
    </cfRule>
    <cfRule type="colorScale" priority="30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6">
    <cfRule type="cellIs" dxfId="3077" priority="3017" operator="greaterThan">
      <formula>0</formula>
    </cfRule>
    <cfRule type="colorScale" priority="30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7">
    <cfRule type="cellIs" dxfId="3076" priority="3015" operator="greaterThan">
      <formula>0</formula>
    </cfRule>
    <cfRule type="colorScale" priority="30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8">
    <cfRule type="cellIs" dxfId="3075" priority="3013" operator="greaterThan">
      <formula>0</formula>
    </cfRule>
    <cfRule type="colorScale" priority="30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9">
    <cfRule type="cellIs" dxfId="3074" priority="3011" operator="greaterThan">
      <formula>0</formula>
    </cfRule>
    <cfRule type="colorScale" priority="30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0">
    <cfRule type="cellIs" dxfId="3073" priority="3009" operator="greaterThan">
      <formula>0</formula>
    </cfRule>
    <cfRule type="colorScale" priority="30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1">
    <cfRule type="cellIs" dxfId="3072" priority="3007" operator="greaterThan">
      <formula>0</formula>
    </cfRule>
    <cfRule type="colorScale" priority="300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2">
    <cfRule type="cellIs" dxfId="3071" priority="3005" operator="greaterThan">
      <formula>0</formula>
    </cfRule>
    <cfRule type="colorScale" priority="300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3">
    <cfRule type="cellIs" dxfId="3070" priority="3003" operator="greaterThan">
      <formula>0</formula>
    </cfRule>
    <cfRule type="colorScale" priority="300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5">
    <cfRule type="cellIs" dxfId="3069" priority="3001" operator="greaterThan">
      <formula>0</formula>
    </cfRule>
    <cfRule type="colorScale" priority="300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4">
    <cfRule type="cellIs" dxfId="3068" priority="2999" operator="greaterThan">
      <formula>0</formula>
    </cfRule>
    <cfRule type="colorScale" priority="300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5">
    <cfRule type="cellIs" dxfId="3067" priority="2997" operator="greaterThan">
      <formula>0</formula>
    </cfRule>
    <cfRule type="colorScale" priority="299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6">
    <cfRule type="cellIs" dxfId="3066" priority="2995" operator="greaterThan">
      <formula>0</formula>
    </cfRule>
    <cfRule type="colorScale" priority="299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7">
    <cfRule type="cellIs" dxfId="3065" priority="2993" operator="greaterThan">
      <formula>0</formula>
    </cfRule>
    <cfRule type="colorScale" priority="299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3">
    <cfRule type="cellIs" dxfId="3064" priority="2991" operator="greaterThan">
      <formula>0</formula>
    </cfRule>
    <cfRule type="colorScale" priority="299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4">
    <cfRule type="cellIs" dxfId="3063" priority="2989" operator="greaterThan">
      <formula>0</formula>
    </cfRule>
    <cfRule type="colorScale" priority="299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5">
    <cfRule type="cellIs" dxfId="3062" priority="2987" operator="greaterThan">
      <formula>0</formula>
    </cfRule>
    <cfRule type="colorScale" priority="298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6">
    <cfRule type="cellIs" dxfId="3061" priority="2985" operator="greaterThan">
      <formula>0</formula>
    </cfRule>
    <cfRule type="colorScale" priority="298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7">
    <cfRule type="cellIs" dxfId="3060" priority="2983" operator="greaterThan">
      <formula>0</formula>
    </cfRule>
    <cfRule type="colorScale" priority="298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8">
    <cfRule type="cellIs" dxfId="3059" priority="2981" operator="greaterThan">
      <formula>0</formula>
    </cfRule>
    <cfRule type="colorScale" priority="298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9">
    <cfRule type="cellIs" dxfId="3058" priority="2979" operator="greaterThan">
      <formula>0</formula>
    </cfRule>
    <cfRule type="colorScale" priority="298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0">
    <cfRule type="cellIs" dxfId="3057" priority="2977" operator="greaterThan">
      <formula>0</formula>
    </cfRule>
    <cfRule type="colorScale" priority="297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1">
    <cfRule type="cellIs" dxfId="3056" priority="2975" operator="greaterThan">
      <formula>0</formula>
    </cfRule>
    <cfRule type="colorScale" priority="297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2">
    <cfRule type="cellIs" dxfId="3055" priority="2973" operator="greaterThan">
      <formula>0</formula>
    </cfRule>
    <cfRule type="colorScale" priority="297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3">
    <cfRule type="cellIs" dxfId="3054" priority="2971" operator="greaterThan">
      <formula>0</formula>
    </cfRule>
    <cfRule type="colorScale" priority="297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5">
    <cfRule type="cellIs" dxfId="3053" priority="2969" operator="greaterThan">
      <formula>0</formula>
    </cfRule>
    <cfRule type="colorScale" priority="297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4">
    <cfRule type="cellIs" dxfId="3052" priority="2967" operator="greaterThan">
      <formula>0</formula>
    </cfRule>
    <cfRule type="colorScale" priority="296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5">
    <cfRule type="cellIs" dxfId="3051" priority="2965" operator="greaterThan">
      <formula>0</formula>
    </cfRule>
    <cfRule type="colorScale" priority="296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6">
    <cfRule type="cellIs" dxfId="3050" priority="2963" operator="greaterThan">
      <formula>0</formula>
    </cfRule>
    <cfRule type="colorScale" priority="296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7">
    <cfRule type="cellIs" dxfId="3049" priority="2961" operator="greaterThan">
      <formula>0</formula>
    </cfRule>
    <cfRule type="colorScale" priority="296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3">
    <cfRule type="cellIs" dxfId="3048" priority="2959" operator="greaterThan">
      <formula>0</formula>
    </cfRule>
    <cfRule type="colorScale" priority="296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4">
    <cfRule type="cellIs" dxfId="3047" priority="2957" operator="greaterThan">
      <formula>0</formula>
    </cfRule>
    <cfRule type="colorScale" priority="295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5">
    <cfRule type="cellIs" dxfId="3046" priority="2955" operator="greaterThan">
      <formula>0</formula>
    </cfRule>
    <cfRule type="colorScale" priority="295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6">
    <cfRule type="cellIs" dxfId="3045" priority="2953" operator="greaterThan">
      <formula>0</formula>
    </cfRule>
    <cfRule type="colorScale" priority="295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7">
    <cfRule type="cellIs" dxfId="3044" priority="2951" operator="greaterThan">
      <formula>0</formula>
    </cfRule>
    <cfRule type="colorScale" priority="295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8">
    <cfRule type="cellIs" dxfId="3043" priority="2949" operator="greaterThan">
      <formula>0</formula>
    </cfRule>
    <cfRule type="colorScale" priority="295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9">
    <cfRule type="cellIs" dxfId="3042" priority="2947" operator="greaterThan">
      <formula>0</formula>
    </cfRule>
    <cfRule type="colorScale" priority="294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0">
    <cfRule type="cellIs" dxfId="3041" priority="2945" operator="greaterThan">
      <formula>0</formula>
    </cfRule>
    <cfRule type="colorScale" priority="294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1">
    <cfRule type="cellIs" dxfId="3040" priority="2943" operator="greaterThan">
      <formula>0</formula>
    </cfRule>
    <cfRule type="colorScale" priority="294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2">
    <cfRule type="cellIs" dxfId="3039" priority="2941" operator="greaterThan">
      <formula>0</formula>
    </cfRule>
    <cfRule type="colorScale" priority="294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3">
    <cfRule type="cellIs" dxfId="3038" priority="2939" operator="greaterThan">
      <formula>0</formula>
    </cfRule>
    <cfRule type="colorScale" priority="294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5">
    <cfRule type="cellIs" dxfId="3037" priority="2937" operator="greaterThan">
      <formula>0</formula>
    </cfRule>
    <cfRule type="colorScale" priority="293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4">
    <cfRule type="cellIs" dxfId="3036" priority="2935" operator="greaterThan">
      <formula>0</formula>
    </cfRule>
    <cfRule type="colorScale" priority="293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5">
    <cfRule type="cellIs" dxfId="3035" priority="2933" operator="greaterThan">
      <formula>0</formula>
    </cfRule>
    <cfRule type="colorScale" priority="29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6">
    <cfRule type="cellIs" dxfId="3034" priority="2931" operator="greaterThan">
      <formula>0</formula>
    </cfRule>
    <cfRule type="colorScale" priority="29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7">
    <cfRule type="cellIs" dxfId="3033" priority="2929" operator="greaterThan">
      <formula>0</formula>
    </cfRule>
    <cfRule type="colorScale" priority="29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3">
    <cfRule type="cellIs" dxfId="3032" priority="2927" operator="greaterThan">
      <formula>0</formula>
    </cfRule>
    <cfRule type="colorScale" priority="29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4">
    <cfRule type="cellIs" dxfId="3031" priority="2925" operator="greaterThan">
      <formula>0</formula>
    </cfRule>
    <cfRule type="colorScale" priority="29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5">
    <cfRule type="cellIs" dxfId="3030" priority="2923" operator="greaterThan">
      <formula>0</formula>
    </cfRule>
    <cfRule type="colorScale" priority="29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6">
    <cfRule type="cellIs" dxfId="3029" priority="2921" operator="greaterThan">
      <formula>0</formula>
    </cfRule>
    <cfRule type="colorScale" priority="29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7">
    <cfRule type="cellIs" dxfId="3028" priority="2919" operator="greaterThan">
      <formula>0</formula>
    </cfRule>
    <cfRule type="colorScale" priority="29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8">
    <cfRule type="cellIs" dxfId="3027" priority="2917" operator="greaterThan">
      <formula>0</formula>
    </cfRule>
    <cfRule type="colorScale" priority="29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9">
    <cfRule type="cellIs" dxfId="3026" priority="2915" operator="greaterThan">
      <formula>0</formula>
    </cfRule>
    <cfRule type="colorScale" priority="29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0">
    <cfRule type="cellIs" dxfId="3025" priority="2913" operator="greaterThan">
      <formula>0</formula>
    </cfRule>
    <cfRule type="colorScale" priority="29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1">
    <cfRule type="cellIs" dxfId="3024" priority="2911" operator="greaterThan">
      <formula>0</formula>
    </cfRule>
    <cfRule type="colorScale" priority="29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2">
    <cfRule type="cellIs" dxfId="3023" priority="2909" operator="greaterThan">
      <formula>0</formula>
    </cfRule>
    <cfRule type="colorScale" priority="29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3">
    <cfRule type="cellIs" dxfId="3022" priority="2907" operator="greaterThan">
      <formula>0</formula>
    </cfRule>
    <cfRule type="colorScale" priority="290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5">
    <cfRule type="cellIs" dxfId="3021" priority="2905" operator="greaterThan">
      <formula>0</formula>
    </cfRule>
    <cfRule type="colorScale" priority="290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4">
    <cfRule type="cellIs" dxfId="3020" priority="2903" operator="greaterThan">
      <formula>0</formula>
    </cfRule>
    <cfRule type="colorScale" priority="290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5">
    <cfRule type="cellIs" dxfId="3019" priority="2901" operator="greaterThan">
      <formula>0</formula>
    </cfRule>
    <cfRule type="colorScale" priority="290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6">
    <cfRule type="cellIs" dxfId="3018" priority="2899" operator="greaterThan">
      <formula>0</formula>
    </cfRule>
    <cfRule type="colorScale" priority="290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7">
    <cfRule type="cellIs" dxfId="3017" priority="2897" operator="greaterThan">
      <formula>0</formula>
    </cfRule>
    <cfRule type="colorScale" priority="289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2">
    <cfRule type="cellIs" dxfId="3016" priority="2895" operator="greaterThan">
      <formula>0</formula>
    </cfRule>
    <cfRule type="colorScale" priority="289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3">
    <cfRule type="cellIs" dxfId="3015" priority="2893" operator="greaterThan">
      <formula>0</formula>
    </cfRule>
    <cfRule type="colorScale" priority="289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4">
    <cfRule type="cellIs" dxfId="3014" priority="2891" operator="greaterThan">
      <formula>0</formula>
    </cfRule>
    <cfRule type="colorScale" priority="289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5">
    <cfRule type="cellIs" dxfId="3013" priority="2889" operator="greaterThan">
      <formula>0</formula>
    </cfRule>
    <cfRule type="colorScale" priority="289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6">
    <cfRule type="cellIs" dxfId="3012" priority="2887" operator="greaterThan">
      <formula>0</formula>
    </cfRule>
    <cfRule type="colorScale" priority="288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7">
    <cfRule type="cellIs" dxfId="3011" priority="2885" operator="greaterThan">
      <formula>0</formula>
    </cfRule>
    <cfRule type="colorScale" priority="288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8">
    <cfRule type="cellIs" dxfId="3010" priority="2883" operator="greaterThan">
      <formula>0</formula>
    </cfRule>
    <cfRule type="colorScale" priority="288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9">
    <cfRule type="cellIs" dxfId="3009" priority="2881" operator="greaterThan">
      <formula>0</formula>
    </cfRule>
    <cfRule type="colorScale" priority="288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0">
    <cfRule type="cellIs" dxfId="3008" priority="2879" operator="greaterThan">
      <formula>0</formula>
    </cfRule>
    <cfRule type="colorScale" priority="288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1">
    <cfRule type="cellIs" dxfId="3007" priority="2877" operator="greaterThan">
      <formula>0</formula>
    </cfRule>
    <cfRule type="colorScale" priority="287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2">
    <cfRule type="cellIs" dxfId="3006" priority="2875" operator="greaterThan">
      <formula>0</formula>
    </cfRule>
    <cfRule type="colorScale" priority="287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4">
    <cfRule type="cellIs" dxfId="3005" priority="2873" operator="greaterThan">
      <formula>0</formula>
    </cfRule>
    <cfRule type="colorScale" priority="287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3">
    <cfRule type="cellIs" dxfId="3004" priority="2871" operator="greaterThan">
      <formula>0</formula>
    </cfRule>
    <cfRule type="colorScale" priority="287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4">
    <cfRule type="cellIs" dxfId="3003" priority="2869" operator="greaterThan">
      <formula>0</formula>
    </cfRule>
    <cfRule type="colorScale" priority="287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5">
    <cfRule type="cellIs" dxfId="3002" priority="2867" operator="greaterThan">
      <formula>0</formula>
    </cfRule>
    <cfRule type="colorScale" priority="286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6">
    <cfRule type="cellIs" dxfId="3001" priority="2865" operator="greaterThan">
      <formula>0</formula>
    </cfRule>
    <cfRule type="colorScale" priority="286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2">
    <cfRule type="cellIs" dxfId="3000" priority="2863" operator="greaterThan">
      <formula>0</formula>
    </cfRule>
    <cfRule type="colorScale" priority="286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3">
    <cfRule type="cellIs" dxfId="2999" priority="2861" operator="greaterThan">
      <formula>0</formula>
    </cfRule>
    <cfRule type="colorScale" priority="286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4">
    <cfRule type="cellIs" dxfId="2998" priority="2859" operator="greaterThan">
      <formula>0</formula>
    </cfRule>
    <cfRule type="colorScale" priority="286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5">
    <cfRule type="cellIs" dxfId="2997" priority="2857" operator="greaterThan">
      <formula>0</formula>
    </cfRule>
    <cfRule type="colorScale" priority="285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6">
    <cfRule type="cellIs" dxfId="2996" priority="2855" operator="greaterThan">
      <formula>0</formula>
    </cfRule>
    <cfRule type="colorScale" priority="285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7">
    <cfRule type="cellIs" dxfId="2995" priority="2853" operator="greaterThan">
      <formula>0</formula>
    </cfRule>
    <cfRule type="colorScale" priority="285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8">
    <cfRule type="cellIs" dxfId="2994" priority="2851" operator="greaterThan">
      <formula>0</formula>
    </cfRule>
    <cfRule type="colorScale" priority="285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9">
    <cfRule type="cellIs" dxfId="2993" priority="2849" operator="greaterThan">
      <formula>0</formula>
    </cfRule>
    <cfRule type="colorScale" priority="285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0">
    <cfRule type="cellIs" dxfId="2992" priority="2847" operator="greaterThan">
      <formula>0</formula>
    </cfRule>
    <cfRule type="colorScale" priority="284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1">
    <cfRule type="cellIs" dxfId="2991" priority="2845" operator="greaterThan">
      <formula>0</formula>
    </cfRule>
    <cfRule type="colorScale" priority="284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2">
    <cfRule type="cellIs" dxfId="2990" priority="2843" operator="greaterThan">
      <formula>0</formula>
    </cfRule>
    <cfRule type="colorScale" priority="284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4">
    <cfRule type="cellIs" dxfId="2989" priority="2841" operator="greaterThan">
      <formula>0</formula>
    </cfRule>
    <cfRule type="colorScale" priority="284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3">
    <cfRule type="cellIs" dxfId="2988" priority="2839" operator="greaterThan">
      <formula>0</formula>
    </cfRule>
    <cfRule type="colorScale" priority="284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4">
    <cfRule type="cellIs" dxfId="2987" priority="2837" operator="greaterThan">
      <formula>0</formula>
    </cfRule>
    <cfRule type="colorScale" priority="283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5">
    <cfRule type="cellIs" dxfId="2986" priority="2835" operator="greaterThan">
      <formula>0</formula>
    </cfRule>
    <cfRule type="colorScale" priority="283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6">
    <cfRule type="cellIs" dxfId="2985" priority="2833" operator="greaterThan">
      <formula>0</formula>
    </cfRule>
    <cfRule type="colorScale" priority="28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2">
    <cfRule type="cellIs" dxfId="2984" priority="2831" operator="greaterThan">
      <formula>0</formula>
    </cfRule>
    <cfRule type="colorScale" priority="28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3">
    <cfRule type="cellIs" dxfId="2983" priority="2829" operator="greaterThan">
      <formula>0</formula>
    </cfRule>
    <cfRule type="colorScale" priority="28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4">
    <cfRule type="cellIs" dxfId="2982" priority="2827" operator="greaterThan">
      <formula>0</formula>
    </cfRule>
    <cfRule type="colorScale" priority="28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5">
    <cfRule type="cellIs" dxfId="2981" priority="2825" operator="greaterThan">
      <formula>0</formula>
    </cfRule>
    <cfRule type="colorScale" priority="28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6">
    <cfRule type="cellIs" dxfId="2980" priority="2823" operator="greaterThan">
      <formula>0</formula>
    </cfRule>
    <cfRule type="colorScale" priority="28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7">
    <cfRule type="cellIs" dxfId="2979" priority="2821" operator="greaterThan">
      <formula>0</formula>
    </cfRule>
    <cfRule type="colorScale" priority="28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8">
    <cfRule type="cellIs" dxfId="2978" priority="2819" operator="greaterThan">
      <formula>0</formula>
    </cfRule>
    <cfRule type="colorScale" priority="28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9">
    <cfRule type="cellIs" dxfId="2977" priority="2817" operator="greaterThan">
      <formula>0</formula>
    </cfRule>
    <cfRule type="colorScale" priority="28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0">
    <cfRule type="cellIs" dxfId="2976" priority="2815" operator="greaterThan">
      <formula>0</formula>
    </cfRule>
    <cfRule type="colorScale" priority="28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1">
    <cfRule type="cellIs" dxfId="2975" priority="2813" operator="greaterThan">
      <formula>0</formula>
    </cfRule>
    <cfRule type="colorScale" priority="28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2">
    <cfRule type="cellIs" dxfId="2974" priority="2811" operator="greaterThan">
      <formula>0</formula>
    </cfRule>
    <cfRule type="colorScale" priority="28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4">
    <cfRule type="cellIs" dxfId="2973" priority="2809" operator="greaterThan">
      <formula>0</formula>
    </cfRule>
    <cfRule type="colorScale" priority="28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3">
    <cfRule type="cellIs" dxfId="2972" priority="2807" operator="greaterThan">
      <formula>0</formula>
    </cfRule>
    <cfRule type="colorScale" priority="280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4">
    <cfRule type="cellIs" dxfId="2971" priority="2805" operator="greaterThan">
      <formula>0</formula>
    </cfRule>
    <cfRule type="colorScale" priority="280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5">
    <cfRule type="cellIs" dxfId="2970" priority="2803" operator="greaterThan">
      <formula>0</formula>
    </cfRule>
    <cfRule type="colorScale" priority="280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6">
    <cfRule type="cellIs" dxfId="2969" priority="2801" operator="greaterThan">
      <formula>0</formula>
    </cfRule>
    <cfRule type="colorScale" priority="280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2">
    <cfRule type="cellIs" dxfId="2968" priority="2799" operator="greaterThan">
      <formula>0</formula>
    </cfRule>
    <cfRule type="colorScale" priority="280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3">
    <cfRule type="cellIs" dxfId="2967" priority="2797" operator="greaterThan">
      <formula>0</formula>
    </cfRule>
    <cfRule type="colorScale" priority="279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4">
    <cfRule type="cellIs" dxfId="2966" priority="2795" operator="greaterThan">
      <formula>0</formula>
    </cfRule>
    <cfRule type="colorScale" priority="279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5">
    <cfRule type="cellIs" dxfId="2965" priority="2793" operator="greaterThan">
      <formula>0</formula>
    </cfRule>
    <cfRule type="colorScale" priority="279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6">
    <cfRule type="cellIs" dxfId="2964" priority="2791" operator="greaterThan">
      <formula>0</formula>
    </cfRule>
    <cfRule type="colorScale" priority="279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7">
    <cfRule type="cellIs" dxfId="2963" priority="2789" operator="greaterThan">
      <formula>0</formula>
    </cfRule>
    <cfRule type="colorScale" priority="279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8">
    <cfRule type="cellIs" dxfId="2962" priority="2787" operator="greaterThan">
      <formula>0</formula>
    </cfRule>
    <cfRule type="colorScale" priority="278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9">
    <cfRule type="cellIs" dxfId="2961" priority="2785" operator="greaterThan">
      <formula>0</formula>
    </cfRule>
    <cfRule type="colorScale" priority="278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0">
    <cfRule type="cellIs" dxfId="2960" priority="2783" operator="greaterThan">
      <formula>0</formula>
    </cfRule>
    <cfRule type="colorScale" priority="278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1">
    <cfRule type="cellIs" dxfId="2959" priority="2781" operator="greaterThan">
      <formula>0</formula>
    </cfRule>
    <cfRule type="colorScale" priority="278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2">
    <cfRule type="cellIs" dxfId="2958" priority="2779" operator="greaterThan">
      <formula>0</formula>
    </cfRule>
    <cfRule type="colorScale" priority="278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4">
    <cfRule type="cellIs" dxfId="2957" priority="2777" operator="greaterThan">
      <formula>0</formula>
    </cfRule>
    <cfRule type="colorScale" priority="277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3">
    <cfRule type="cellIs" dxfId="2956" priority="2775" operator="greaterThan">
      <formula>0</formula>
    </cfRule>
    <cfRule type="colorScale" priority="277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4">
    <cfRule type="cellIs" dxfId="2955" priority="2773" operator="greaterThan">
      <formula>0</formula>
    </cfRule>
    <cfRule type="colorScale" priority="277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5">
    <cfRule type="cellIs" dxfId="2954" priority="2771" operator="greaterThan">
      <formula>0</formula>
    </cfRule>
    <cfRule type="colorScale" priority="277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6">
    <cfRule type="cellIs" dxfId="2953" priority="2769" operator="greaterThan">
      <formula>0</formula>
    </cfRule>
    <cfRule type="colorScale" priority="277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2">
    <cfRule type="cellIs" dxfId="2952" priority="2767" operator="greaterThan">
      <formula>0</formula>
    </cfRule>
    <cfRule type="colorScale" priority="276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3">
    <cfRule type="cellIs" dxfId="2951" priority="2765" operator="greaterThan">
      <formula>0</formula>
    </cfRule>
    <cfRule type="colorScale" priority="276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4">
    <cfRule type="cellIs" dxfId="2950" priority="2763" operator="greaterThan">
      <formula>0</formula>
    </cfRule>
    <cfRule type="colorScale" priority="276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5">
    <cfRule type="cellIs" dxfId="2949" priority="2761" operator="greaterThan">
      <formula>0</formula>
    </cfRule>
    <cfRule type="colorScale" priority="276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6">
    <cfRule type="cellIs" dxfId="2948" priority="2759" operator="greaterThan">
      <formula>0</formula>
    </cfRule>
    <cfRule type="colorScale" priority="276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7">
    <cfRule type="cellIs" dxfId="2947" priority="2757" operator="greaterThan">
      <formula>0</formula>
    </cfRule>
    <cfRule type="colorScale" priority="275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8">
    <cfRule type="cellIs" dxfId="2946" priority="2755" operator="greaterThan">
      <formula>0</formula>
    </cfRule>
    <cfRule type="colorScale" priority="275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9">
    <cfRule type="cellIs" dxfId="2945" priority="2753" operator="greaterThan">
      <formula>0</formula>
    </cfRule>
    <cfRule type="colorScale" priority="275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0">
    <cfRule type="cellIs" dxfId="2944" priority="2751" operator="greaterThan">
      <formula>0</formula>
    </cfRule>
    <cfRule type="colorScale" priority="275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1">
    <cfRule type="cellIs" dxfId="2943" priority="2749" operator="greaterThan">
      <formula>0</formula>
    </cfRule>
    <cfRule type="colorScale" priority="275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2">
    <cfRule type="cellIs" dxfId="2942" priority="2747" operator="greaterThan">
      <formula>0</formula>
    </cfRule>
    <cfRule type="colorScale" priority="274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4">
    <cfRule type="cellIs" dxfId="2941" priority="2745" operator="greaterThan">
      <formula>0</formula>
    </cfRule>
    <cfRule type="colorScale" priority="274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3">
    <cfRule type="cellIs" dxfId="2940" priority="2743" operator="greaterThan">
      <formula>0</formula>
    </cfRule>
    <cfRule type="colorScale" priority="274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4">
    <cfRule type="cellIs" dxfId="2939" priority="2741" operator="greaterThan">
      <formula>0</formula>
    </cfRule>
    <cfRule type="colorScale" priority="274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5">
    <cfRule type="cellIs" dxfId="2938" priority="2739" operator="greaterThan">
      <formula>0</formula>
    </cfRule>
    <cfRule type="colorScale" priority="274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6">
    <cfRule type="cellIs" dxfId="2937" priority="2737" operator="greaterThan">
      <formula>0</formula>
    </cfRule>
    <cfRule type="colorScale" priority="273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2">
    <cfRule type="cellIs" dxfId="2936" priority="2735" operator="greaterThan">
      <formula>0</formula>
    </cfRule>
    <cfRule type="colorScale" priority="273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3">
    <cfRule type="cellIs" dxfId="2935" priority="2733" operator="greaterThan">
      <formula>0</formula>
    </cfRule>
    <cfRule type="colorScale" priority="27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4">
    <cfRule type="cellIs" dxfId="2934" priority="2731" operator="greaterThan">
      <formula>0</formula>
    </cfRule>
    <cfRule type="colorScale" priority="27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5">
    <cfRule type="cellIs" dxfId="2933" priority="2729" operator="greaterThan">
      <formula>0</formula>
    </cfRule>
    <cfRule type="colorScale" priority="27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6">
    <cfRule type="cellIs" dxfId="2932" priority="2727" operator="greaterThan">
      <formula>0</formula>
    </cfRule>
    <cfRule type="colorScale" priority="27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7">
    <cfRule type="cellIs" dxfId="2931" priority="2725" operator="greaterThan">
      <formula>0</formula>
    </cfRule>
    <cfRule type="colorScale" priority="27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8">
    <cfRule type="cellIs" dxfId="2930" priority="2723" operator="greaterThan">
      <formula>0</formula>
    </cfRule>
    <cfRule type="colorScale" priority="27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9">
    <cfRule type="cellIs" dxfId="2929" priority="2721" operator="greaterThan">
      <formula>0</formula>
    </cfRule>
    <cfRule type="colorScale" priority="27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0">
    <cfRule type="cellIs" dxfId="2928" priority="2719" operator="greaterThan">
      <formula>0</formula>
    </cfRule>
    <cfRule type="colorScale" priority="27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1">
    <cfRule type="cellIs" dxfId="2927" priority="2717" operator="greaterThan">
      <formula>0</formula>
    </cfRule>
    <cfRule type="colorScale" priority="27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2">
    <cfRule type="cellIs" dxfId="2926" priority="2715" operator="greaterThan">
      <formula>0</formula>
    </cfRule>
    <cfRule type="colorScale" priority="27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4">
    <cfRule type="cellIs" dxfId="2925" priority="2713" operator="greaterThan">
      <formula>0</formula>
    </cfRule>
    <cfRule type="colorScale" priority="27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3">
    <cfRule type="cellIs" dxfId="2924" priority="2711" operator="greaterThan">
      <formula>0</formula>
    </cfRule>
    <cfRule type="colorScale" priority="27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4">
    <cfRule type="cellIs" dxfId="2923" priority="2709" operator="greaterThan">
      <formula>0</formula>
    </cfRule>
    <cfRule type="colorScale" priority="27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5">
    <cfRule type="cellIs" dxfId="2922" priority="2707" operator="greaterThan">
      <formula>0</formula>
    </cfRule>
    <cfRule type="colorScale" priority="270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6">
    <cfRule type="cellIs" dxfId="2921" priority="2705" operator="greaterThan">
      <formula>0</formula>
    </cfRule>
    <cfRule type="colorScale" priority="270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2">
    <cfRule type="cellIs" dxfId="2920" priority="2703" operator="greaterThan">
      <formula>0</formula>
    </cfRule>
    <cfRule type="colorScale" priority="270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3">
    <cfRule type="cellIs" dxfId="2919" priority="2701" operator="greaterThan">
      <formula>0</formula>
    </cfRule>
    <cfRule type="colorScale" priority="270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4">
    <cfRule type="cellIs" dxfId="2918" priority="2699" operator="greaterThan">
      <formula>0</formula>
    </cfRule>
    <cfRule type="colorScale" priority="270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5">
    <cfRule type="cellIs" dxfId="2917" priority="2697" operator="greaterThan">
      <formula>0</formula>
    </cfRule>
    <cfRule type="colorScale" priority="269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6">
    <cfRule type="cellIs" dxfId="2916" priority="2695" operator="greaterThan">
      <formula>0</formula>
    </cfRule>
    <cfRule type="colorScale" priority="269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7">
    <cfRule type="cellIs" dxfId="2915" priority="2693" operator="greaterThan">
      <formula>0</formula>
    </cfRule>
    <cfRule type="colorScale" priority="269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8">
    <cfRule type="cellIs" dxfId="2914" priority="2691" operator="greaterThan">
      <formula>0</formula>
    </cfRule>
    <cfRule type="colorScale" priority="269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9">
    <cfRule type="cellIs" dxfId="2913" priority="2689" operator="greaterThan">
      <formula>0</formula>
    </cfRule>
    <cfRule type="colorScale" priority="269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0">
    <cfRule type="cellIs" dxfId="2912" priority="2687" operator="greaterThan">
      <formula>0</formula>
    </cfRule>
    <cfRule type="colorScale" priority="268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1">
    <cfRule type="cellIs" dxfId="2911" priority="2685" operator="greaterThan">
      <formula>0</formula>
    </cfRule>
    <cfRule type="colorScale" priority="268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2">
    <cfRule type="cellIs" dxfId="2910" priority="2683" operator="greaterThan">
      <formula>0</formula>
    </cfRule>
    <cfRule type="colorScale" priority="268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4">
    <cfRule type="cellIs" dxfId="2909" priority="2681" operator="greaterThan">
      <formula>0</formula>
    </cfRule>
    <cfRule type="colorScale" priority="268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3">
    <cfRule type="cellIs" dxfId="2908" priority="2679" operator="greaterThan">
      <formula>0</formula>
    </cfRule>
    <cfRule type="colorScale" priority="268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4">
    <cfRule type="cellIs" dxfId="2907" priority="2677" operator="greaterThan">
      <formula>0</formula>
    </cfRule>
    <cfRule type="colorScale" priority="267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5">
    <cfRule type="cellIs" dxfId="2906" priority="2675" operator="greaterThan">
      <formula>0</formula>
    </cfRule>
    <cfRule type="colorScale" priority="267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6">
    <cfRule type="cellIs" dxfId="2905" priority="2673" operator="greaterThan">
      <formula>0</formula>
    </cfRule>
    <cfRule type="colorScale" priority="267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2">
    <cfRule type="cellIs" dxfId="2904" priority="2671" operator="greaterThan">
      <formula>0</formula>
    </cfRule>
    <cfRule type="colorScale" priority="267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3">
    <cfRule type="cellIs" dxfId="2903" priority="2669" operator="greaterThan">
      <formula>0</formula>
    </cfRule>
    <cfRule type="colorScale" priority="267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4">
    <cfRule type="cellIs" dxfId="2902" priority="2667" operator="greaterThan">
      <formula>0</formula>
    </cfRule>
    <cfRule type="colorScale" priority="266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5">
    <cfRule type="cellIs" dxfId="2901" priority="2665" operator="greaterThan">
      <formula>0</formula>
    </cfRule>
    <cfRule type="colorScale" priority="266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6">
    <cfRule type="cellIs" dxfId="2900" priority="2663" operator="greaterThan">
      <formula>0</formula>
    </cfRule>
    <cfRule type="colorScale" priority="266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7">
    <cfRule type="cellIs" dxfId="2899" priority="2661" operator="greaterThan">
      <formula>0</formula>
    </cfRule>
    <cfRule type="colorScale" priority="266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8">
    <cfRule type="cellIs" dxfId="2898" priority="2659" operator="greaterThan">
      <formula>0</formula>
    </cfRule>
    <cfRule type="colorScale" priority="266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9">
    <cfRule type="cellIs" dxfId="2897" priority="2657" operator="greaterThan">
      <formula>0</formula>
    </cfRule>
    <cfRule type="colorScale" priority="265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0">
    <cfRule type="cellIs" dxfId="2896" priority="2655" operator="greaterThan">
      <formula>0</formula>
    </cfRule>
    <cfRule type="colorScale" priority="265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1">
    <cfRule type="cellIs" dxfId="2895" priority="2653" operator="greaterThan">
      <formula>0</formula>
    </cfRule>
    <cfRule type="colorScale" priority="265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2">
    <cfRule type="cellIs" dxfId="2894" priority="2651" operator="greaterThan">
      <formula>0</formula>
    </cfRule>
    <cfRule type="colorScale" priority="265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4">
    <cfRule type="cellIs" dxfId="2893" priority="2649" operator="greaterThan">
      <formula>0</formula>
    </cfRule>
    <cfRule type="colorScale" priority="265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3">
    <cfRule type="cellIs" dxfId="2892" priority="2647" operator="greaterThan">
      <formula>0</formula>
    </cfRule>
    <cfRule type="colorScale" priority="264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4">
    <cfRule type="cellIs" dxfId="2891" priority="2645" operator="greaterThan">
      <formula>0</formula>
    </cfRule>
    <cfRule type="colorScale" priority="264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5">
    <cfRule type="cellIs" dxfId="2890" priority="2643" operator="greaterThan">
      <formula>0</formula>
    </cfRule>
    <cfRule type="colorScale" priority="264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6">
    <cfRule type="cellIs" dxfId="2889" priority="2641" operator="greaterThan">
      <formula>0</formula>
    </cfRule>
    <cfRule type="colorScale" priority="264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2">
    <cfRule type="cellIs" dxfId="2888" priority="2639" operator="greaterThan">
      <formula>0</formula>
    </cfRule>
    <cfRule type="colorScale" priority="264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3">
    <cfRule type="cellIs" dxfId="2887" priority="2637" operator="greaterThan">
      <formula>0</formula>
    </cfRule>
    <cfRule type="colorScale" priority="263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4">
    <cfRule type="cellIs" dxfId="2886" priority="2635" operator="greaterThan">
      <formula>0</formula>
    </cfRule>
    <cfRule type="colorScale" priority="263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5">
    <cfRule type="cellIs" dxfId="2885" priority="2633" operator="greaterThan">
      <formula>0</formula>
    </cfRule>
    <cfRule type="colorScale" priority="26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6">
    <cfRule type="cellIs" dxfId="2884" priority="2631" operator="greaterThan">
      <formula>0</formula>
    </cfRule>
    <cfRule type="colorScale" priority="26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7">
    <cfRule type="cellIs" dxfId="2883" priority="2629" operator="greaterThan">
      <formula>0</formula>
    </cfRule>
    <cfRule type="colorScale" priority="26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8">
    <cfRule type="cellIs" dxfId="2882" priority="2627" operator="greaterThan">
      <formula>0</formula>
    </cfRule>
    <cfRule type="colorScale" priority="26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9">
    <cfRule type="cellIs" dxfId="2881" priority="2625" operator="greaterThan">
      <formula>0</formula>
    </cfRule>
    <cfRule type="colorScale" priority="26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0">
    <cfRule type="cellIs" dxfId="2880" priority="2623" operator="greaterThan">
      <formula>0</formula>
    </cfRule>
    <cfRule type="colorScale" priority="26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1">
    <cfRule type="cellIs" dxfId="2879" priority="2621" operator="greaterThan">
      <formula>0</formula>
    </cfRule>
    <cfRule type="colorScale" priority="26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2">
    <cfRule type="cellIs" dxfId="2878" priority="2619" operator="greaterThan">
      <formula>0</formula>
    </cfRule>
    <cfRule type="colorScale" priority="26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4">
    <cfRule type="cellIs" dxfId="2877" priority="2617" operator="greaterThan">
      <formula>0</formula>
    </cfRule>
    <cfRule type="colorScale" priority="26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3">
    <cfRule type="cellIs" dxfId="2876" priority="2615" operator="greaterThan">
      <formula>0</formula>
    </cfRule>
    <cfRule type="colorScale" priority="26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4">
    <cfRule type="cellIs" dxfId="2875" priority="2613" operator="greaterThan">
      <formula>0</formula>
    </cfRule>
    <cfRule type="colorScale" priority="26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5">
    <cfRule type="cellIs" dxfId="2874" priority="2611" operator="greaterThan">
      <formula>0</formula>
    </cfRule>
    <cfRule type="colorScale" priority="26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6">
    <cfRule type="cellIs" dxfId="2873" priority="2609" operator="greaterThan">
      <formula>0</formula>
    </cfRule>
    <cfRule type="colorScale" priority="26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54">
    <cfRule type="cellIs" dxfId="2872" priority="2607" operator="greaterThan">
      <formula>0</formula>
    </cfRule>
    <cfRule type="colorScale" priority="260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55">
    <cfRule type="cellIs" dxfId="2871" priority="2605" operator="greaterThan">
      <formula>0</formula>
    </cfRule>
    <cfRule type="colorScale" priority="260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56">
    <cfRule type="cellIs" dxfId="2870" priority="2603" operator="greaterThan">
      <formula>0</formula>
    </cfRule>
    <cfRule type="colorScale" priority="260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57">
    <cfRule type="cellIs" dxfId="2869" priority="2601" operator="greaterThan">
      <formula>0</formula>
    </cfRule>
    <cfRule type="colorScale" priority="260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58">
    <cfRule type="cellIs" dxfId="2868" priority="2599" operator="greaterThan">
      <formula>0</formula>
    </cfRule>
    <cfRule type="colorScale" priority="260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59">
    <cfRule type="cellIs" dxfId="2867" priority="2597" operator="greaterThan">
      <formula>0</formula>
    </cfRule>
    <cfRule type="colorScale" priority="259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60">
    <cfRule type="cellIs" dxfId="2866" priority="2595" operator="greaterThan">
      <formula>0</formula>
    </cfRule>
    <cfRule type="colorScale" priority="259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61">
    <cfRule type="cellIs" dxfId="2865" priority="2593" operator="greaterThan">
      <formula>0</formula>
    </cfRule>
    <cfRule type="colorScale" priority="259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62">
    <cfRule type="cellIs" dxfId="2864" priority="2591" operator="greaterThan">
      <formula>0</formula>
    </cfRule>
    <cfRule type="colorScale" priority="259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63">
    <cfRule type="cellIs" dxfId="2863" priority="2589" operator="greaterThan">
      <formula>0</formula>
    </cfRule>
    <cfRule type="colorScale" priority="259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64">
    <cfRule type="cellIs" dxfId="2862" priority="2587" operator="greaterThan">
      <formula>0</formula>
    </cfRule>
    <cfRule type="colorScale" priority="258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65">
    <cfRule type="cellIs" dxfId="2861" priority="2585" operator="greaterThan">
      <formula>0</formula>
    </cfRule>
    <cfRule type="colorScale" priority="258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66">
    <cfRule type="cellIs" dxfId="2860" priority="2583" operator="greaterThan">
      <formula>0</formula>
    </cfRule>
    <cfRule type="colorScale" priority="258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67">
    <cfRule type="cellIs" dxfId="2859" priority="2581" operator="greaterThan">
      <formula>0</formula>
    </cfRule>
    <cfRule type="colorScale" priority="258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3">
    <cfRule type="cellIs" dxfId="2858" priority="2579" operator="greaterThan">
      <formula>0</formula>
    </cfRule>
    <cfRule type="colorScale" priority="258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4">
    <cfRule type="cellIs" dxfId="2857" priority="2577" operator="greaterThan">
      <formula>0</formula>
    </cfRule>
    <cfRule type="colorScale" priority="257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5">
    <cfRule type="cellIs" dxfId="2856" priority="2575" operator="greaterThan">
      <formula>0</formula>
    </cfRule>
    <cfRule type="colorScale" priority="257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6">
    <cfRule type="cellIs" dxfId="2855" priority="2573" operator="greaterThan">
      <formula>0</formula>
    </cfRule>
    <cfRule type="colorScale" priority="257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7">
    <cfRule type="cellIs" dxfId="2854" priority="2571" operator="greaterThan">
      <formula>0</formula>
    </cfRule>
    <cfRule type="colorScale" priority="257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8">
    <cfRule type="cellIs" dxfId="2853" priority="2569" operator="greaterThan">
      <formula>0</formula>
    </cfRule>
    <cfRule type="colorScale" priority="257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9">
    <cfRule type="cellIs" dxfId="2852" priority="2567" operator="greaterThan">
      <formula>0</formula>
    </cfRule>
    <cfRule type="colorScale" priority="256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0">
    <cfRule type="cellIs" dxfId="2851" priority="2565" operator="greaterThan">
      <formula>0</formula>
    </cfRule>
    <cfRule type="colorScale" priority="256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1">
    <cfRule type="cellIs" dxfId="2850" priority="2563" operator="greaterThan">
      <formula>0</formula>
    </cfRule>
    <cfRule type="colorScale" priority="256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2">
    <cfRule type="cellIs" dxfId="2849" priority="2561" operator="greaterThan">
      <formula>0</formula>
    </cfRule>
    <cfRule type="colorScale" priority="256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3">
    <cfRule type="cellIs" dxfId="2848" priority="2559" operator="greaterThan">
      <formula>0</formula>
    </cfRule>
    <cfRule type="colorScale" priority="256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5">
    <cfRule type="cellIs" dxfId="2847" priority="2557" operator="greaterThan">
      <formula>0</formula>
    </cfRule>
    <cfRule type="colorScale" priority="255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4">
    <cfRule type="cellIs" dxfId="2846" priority="2555" operator="greaterThan">
      <formula>0</formula>
    </cfRule>
    <cfRule type="colorScale" priority="255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5">
    <cfRule type="cellIs" dxfId="2845" priority="2553" operator="greaterThan">
      <formula>0</formula>
    </cfRule>
    <cfRule type="colorScale" priority="255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6">
    <cfRule type="cellIs" dxfId="2844" priority="2551" operator="greaterThan">
      <formula>0</formula>
    </cfRule>
    <cfRule type="colorScale" priority="255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7">
    <cfRule type="cellIs" dxfId="2843" priority="2549" operator="greaterThan">
      <formula>0</formula>
    </cfRule>
    <cfRule type="colorScale" priority="255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4">
    <cfRule type="cellIs" dxfId="2842" priority="2547" operator="greaterThan">
      <formula>0</formula>
    </cfRule>
    <cfRule type="colorScale" priority="254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5">
    <cfRule type="cellIs" dxfId="2841" priority="2545" operator="greaterThan">
      <formula>0</formula>
    </cfRule>
    <cfRule type="colorScale" priority="254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6">
    <cfRule type="cellIs" dxfId="2840" priority="2543" operator="greaterThan">
      <formula>0</formula>
    </cfRule>
    <cfRule type="colorScale" priority="254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7">
    <cfRule type="cellIs" dxfId="2839" priority="2541" operator="greaterThan">
      <formula>0</formula>
    </cfRule>
    <cfRule type="colorScale" priority="254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8">
    <cfRule type="cellIs" dxfId="2838" priority="2539" operator="greaterThan">
      <formula>0</formula>
    </cfRule>
    <cfRule type="colorScale" priority="254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9">
    <cfRule type="cellIs" dxfId="2837" priority="2537" operator="greaterThan">
      <formula>0</formula>
    </cfRule>
    <cfRule type="colorScale" priority="253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0">
    <cfRule type="cellIs" dxfId="2836" priority="2535" operator="greaterThan">
      <formula>0</formula>
    </cfRule>
    <cfRule type="colorScale" priority="253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1">
    <cfRule type="cellIs" dxfId="2835" priority="2533" operator="greaterThan">
      <formula>0</formula>
    </cfRule>
    <cfRule type="colorScale" priority="25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2">
    <cfRule type="cellIs" dxfId="2834" priority="2531" operator="greaterThan">
      <formula>0</formula>
    </cfRule>
    <cfRule type="colorScale" priority="25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3">
    <cfRule type="cellIs" dxfId="2833" priority="2529" operator="greaterThan">
      <formula>0</formula>
    </cfRule>
    <cfRule type="colorScale" priority="25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4">
    <cfRule type="cellIs" dxfId="2832" priority="2527" operator="greaterThan">
      <formula>0</formula>
    </cfRule>
    <cfRule type="colorScale" priority="25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5">
    <cfRule type="cellIs" dxfId="2831" priority="2525" operator="greaterThan">
      <formula>0</formula>
    </cfRule>
    <cfRule type="colorScale" priority="25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6">
    <cfRule type="cellIs" dxfId="2830" priority="2523" operator="greaterThan">
      <formula>0</formula>
    </cfRule>
    <cfRule type="colorScale" priority="25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7">
    <cfRule type="cellIs" dxfId="2829" priority="2521" operator="greaterThan">
      <formula>0</formula>
    </cfRule>
    <cfRule type="colorScale" priority="25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3">
    <cfRule type="cellIs" dxfId="2828" priority="2519" operator="greaterThan">
      <formula>0</formula>
    </cfRule>
    <cfRule type="colorScale" priority="25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4">
    <cfRule type="cellIs" dxfId="2827" priority="2517" operator="greaterThan">
      <formula>0</formula>
    </cfRule>
    <cfRule type="colorScale" priority="25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5">
    <cfRule type="cellIs" dxfId="2826" priority="2515" operator="greaterThan">
      <formula>0</formula>
    </cfRule>
    <cfRule type="colorScale" priority="25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6">
    <cfRule type="cellIs" dxfId="2825" priority="2513" operator="greaterThan">
      <formula>0</formula>
    </cfRule>
    <cfRule type="colorScale" priority="25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7">
    <cfRule type="cellIs" dxfId="2824" priority="2511" operator="greaterThan">
      <formula>0</formula>
    </cfRule>
    <cfRule type="colorScale" priority="25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8">
    <cfRule type="cellIs" dxfId="2823" priority="2509" operator="greaterThan">
      <formula>0</formula>
    </cfRule>
    <cfRule type="colorScale" priority="25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9">
    <cfRule type="cellIs" dxfId="2822" priority="2507" operator="greaterThan">
      <formula>0</formula>
    </cfRule>
    <cfRule type="colorScale" priority="250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0">
    <cfRule type="cellIs" dxfId="2821" priority="2505" operator="greaterThan">
      <formula>0</formula>
    </cfRule>
    <cfRule type="colorScale" priority="250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1">
    <cfRule type="cellIs" dxfId="2820" priority="2503" operator="greaterThan">
      <formula>0</formula>
    </cfRule>
    <cfRule type="colorScale" priority="250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2">
    <cfRule type="cellIs" dxfId="2819" priority="2501" operator="greaterThan">
      <formula>0</formula>
    </cfRule>
    <cfRule type="colorScale" priority="250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3">
    <cfRule type="cellIs" dxfId="2818" priority="2499" operator="greaterThan">
      <formula>0</formula>
    </cfRule>
    <cfRule type="colorScale" priority="250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5">
    <cfRule type="cellIs" dxfId="2817" priority="2497" operator="greaterThan">
      <formula>0</formula>
    </cfRule>
    <cfRule type="colorScale" priority="249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4">
    <cfRule type="cellIs" dxfId="2816" priority="2495" operator="greaterThan">
      <formula>0</formula>
    </cfRule>
    <cfRule type="colorScale" priority="249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5">
    <cfRule type="cellIs" dxfId="2815" priority="2493" operator="greaterThan">
      <formula>0</formula>
    </cfRule>
    <cfRule type="colorScale" priority="249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6">
    <cfRule type="cellIs" dxfId="2814" priority="2491" operator="greaterThan">
      <formula>0</formula>
    </cfRule>
    <cfRule type="colorScale" priority="249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7">
    <cfRule type="cellIs" dxfId="2813" priority="2489" operator="greaterThan">
      <formula>0</formula>
    </cfRule>
    <cfRule type="colorScale" priority="249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4">
    <cfRule type="cellIs" dxfId="2812" priority="2487" operator="greaterThan">
      <formula>0</formula>
    </cfRule>
    <cfRule type="colorScale" priority="248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5">
    <cfRule type="cellIs" dxfId="2811" priority="2485" operator="greaterThan">
      <formula>0</formula>
    </cfRule>
    <cfRule type="colorScale" priority="248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6">
    <cfRule type="cellIs" dxfId="2810" priority="2483" operator="greaterThan">
      <formula>0</formula>
    </cfRule>
    <cfRule type="colorScale" priority="248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7">
    <cfRule type="cellIs" dxfId="2809" priority="2481" operator="greaterThan">
      <formula>0</formula>
    </cfRule>
    <cfRule type="colorScale" priority="248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8">
    <cfRule type="cellIs" dxfId="2808" priority="2479" operator="greaterThan">
      <formula>0</formula>
    </cfRule>
    <cfRule type="colorScale" priority="248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9">
    <cfRule type="cellIs" dxfId="2807" priority="2477" operator="greaterThan">
      <formula>0</formula>
    </cfRule>
    <cfRule type="colorScale" priority="247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0">
    <cfRule type="cellIs" dxfId="2806" priority="2475" operator="greaterThan">
      <formula>0</formula>
    </cfRule>
    <cfRule type="colorScale" priority="247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1">
    <cfRule type="cellIs" dxfId="2805" priority="2473" operator="greaterThan">
      <formula>0</formula>
    </cfRule>
    <cfRule type="colorScale" priority="247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2">
    <cfRule type="cellIs" dxfId="2804" priority="2471" operator="greaterThan">
      <formula>0</formula>
    </cfRule>
    <cfRule type="colorScale" priority="247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3">
    <cfRule type="cellIs" dxfId="2803" priority="2469" operator="greaterThan">
      <formula>0</formula>
    </cfRule>
    <cfRule type="colorScale" priority="247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4">
    <cfRule type="cellIs" dxfId="2802" priority="2467" operator="greaterThan">
      <formula>0</formula>
    </cfRule>
    <cfRule type="colorScale" priority="246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5">
    <cfRule type="cellIs" dxfId="2801" priority="2465" operator="greaterThan">
      <formula>0</formula>
    </cfRule>
    <cfRule type="colorScale" priority="246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6">
    <cfRule type="cellIs" dxfId="2800" priority="2463" operator="greaterThan">
      <formula>0</formula>
    </cfRule>
    <cfRule type="colorScale" priority="246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7">
    <cfRule type="cellIs" dxfId="2799" priority="2461" operator="greaterThan">
      <formula>0</formula>
    </cfRule>
    <cfRule type="colorScale" priority="246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3">
    <cfRule type="cellIs" dxfId="2798" priority="2459" operator="greaterThan">
      <formula>0</formula>
    </cfRule>
    <cfRule type="colorScale" priority="246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4">
    <cfRule type="cellIs" dxfId="2797" priority="2457" operator="greaterThan">
      <formula>0</formula>
    </cfRule>
    <cfRule type="colorScale" priority="245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5">
    <cfRule type="cellIs" dxfId="2796" priority="2455" operator="greaterThan">
      <formula>0</formula>
    </cfRule>
    <cfRule type="colorScale" priority="245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6">
    <cfRule type="cellIs" dxfId="2795" priority="2453" operator="greaterThan">
      <formula>0</formula>
    </cfRule>
    <cfRule type="colorScale" priority="245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7">
    <cfRule type="cellIs" dxfId="2794" priority="2451" operator="greaterThan">
      <formula>0</formula>
    </cfRule>
    <cfRule type="colorScale" priority="245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8">
    <cfRule type="cellIs" dxfId="2793" priority="2449" operator="greaterThan">
      <formula>0</formula>
    </cfRule>
    <cfRule type="colorScale" priority="245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9">
    <cfRule type="cellIs" dxfId="2792" priority="2447" operator="greaterThan">
      <formula>0</formula>
    </cfRule>
    <cfRule type="colorScale" priority="244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0">
    <cfRule type="cellIs" dxfId="2791" priority="2445" operator="greaterThan">
      <formula>0</formula>
    </cfRule>
    <cfRule type="colorScale" priority="244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1">
    <cfRule type="cellIs" dxfId="2790" priority="2443" operator="greaterThan">
      <formula>0</formula>
    </cfRule>
    <cfRule type="colorScale" priority="244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2">
    <cfRule type="cellIs" dxfId="2789" priority="2441" operator="greaterThan">
      <formula>0</formula>
    </cfRule>
    <cfRule type="colorScale" priority="244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3">
    <cfRule type="cellIs" dxfId="2788" priority="2439" operator="greaterThan">
      <formula>0</formula>
    </cfRule>
    <cfRule type="colorScale" priority="244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5">
    <cfRule type="cellIs" dxfId="2787" priority="2437" operator="greaterThan">
      <formula>0</formula>
    </cfRule>
    <cfRule type="colorScale" priority="243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4">
    <cfRule type="cellIs" dxfId="2786" priority="2435" operator="greaterThan">
      <formula>0</formula>
    </cfRule>
    <cfRule type="colorScale" priority="243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5">
    <cfRule type="cellIs" dxfId="2785" priority="2433" operator="greaterThan">
      <formula>0</formula>
    </cfRule>
    <cfRule type="colorScale" priority="24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6">
    <cfRule type="cellIs" dxfId="2784" priority="2431" operator="greaterThan">
      <formula>0</formula>
    </cfRule>
    <cfRule type="colorScale" priority="24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7">
    <cfRule type="cellIs" dxfId="2783" priority="2429" operator="greaterThan">
      <formula>0</formula>
    </cfRule>
    <cfRule type="colorScale" priority="24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4">
    <cfRule type="cellIs" dxfId="2782" priority="2427" operator="greaterThan">
      <formula>0</formula>
    </cfRule>
    <cfRule type="colorScale" priority="24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5">
    <cfRule type="cellIs" dxfId="2781" priority="2425" operator="greaterThan">
      <formula>0</formula>
    </cfRule>
    <cfRule type="colorScale" priority="24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6">
    <cfRule type="cellIs" dxfId="2780" priority="2423" operator="greaterThan">
      <formula>0</formula>
    </cfRule>
    <cfRule type="colorScale" priority="24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7">
    <cfRule type="cellIs" dxfId="2779" priority="2421" operator="greaterThan">
      <formula>0</formula>
    </cfRule>
    <cfRule type="colorScale" priority="24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8">
    <cfRule type="cellIs" dxfId="2778" priority="2419" operator="greaterThan">
      <formula>0</formula>
    </cfRule>
    <cfRule type="colorScale" priority="24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9">
    <cfRule type="cellIs" dxfId="2777" priority="2417" operator="greaterThan">
      <formula>0</formula>
    </cfRule>
    <cfRule type="colorScale" priority="24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0">
    <cfRule type="cellIs" dxfId="2776" priority="2415" operator="greaterThan">
      <formula>0</formula>
    </cfRule>
    <cfRule type="colorScale" priority="24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1">
    <cfRule type="cellIs" dxfId="2775" priority="2413" operator="greaterThan">
      <formula>0</formula>
    </cfRule>
    <cfRule type="colorScale" priority="24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2">
    <cfRule type="cellIs" dxfId="2774" priority="2411" operator="greaterThan">
      <formula>0</formula>
    </cfRule>
    <cfRule type="colorScale" priority="24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3">
    <cfRule type="cellIs" dxfId="2773" priority="2409" operator="greaterThan">
      <formula>0</formula>
    </cfRule>
    <cfRule type="colorScale" priority="24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4">
    <cfRule type="cellIs" dxfId="2772" priority="2407" operator="greaterThan">
      <formula>0</formula>
    </cfRule>
    <cfRule type="colorScale" priority="240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5">
    <cfRule type="cellIs" dxfId="2771" priority="2405" operator="greaterThan">
      <formula>0</formula>
    </cfRule>
    <cfRule type="colorScale" priority="240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6">
    <cfRule type="cellIs" dxfId="2770" priority="2403" operator="greaterThan">
      <formula>0</formula>
    </cfRule>
    <cfRule type="colorScale" priority="240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7">
    <cfRule type="cellIs" dxfId="2769" priority="2401" operator="greaterThan">
      <formula>0</formula>
    </cfRule>
    <cfRule type="colorScale" priority="240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3">
    <cfRule type="cellIs" dxfId="2768" priority="2399" operator="greaterThan">
      <formula>0</formula>
    </cfRule>
    <cfRule type="colorScale" priority="240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4">
    <cfRule type="cellIs" dxfId="2767" priority="2397" operator="greaterThan">
      <formula>0</formula>
    </cfRule>
    <cfRule type="colorScale" priority="239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5">
    <cfRule type="cellIs" dxfId="2766" priority="2395" operator="greaterThan">
      <formula>0</formula>
    </cfRule>
    <cfRule type="colorScale" priority="239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6">
    <cfRule type="cellIs" dxfId="2765" priority="2393" operator="greaterThan">
      <formula>0</formula>
    </cfRule>
    <cfRule type="colorScale" priority="239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7">
    <cfRule type="cellIs" dxfId="2764" priority="2391" operator="greaterThan">
      <formula>0</formula>
    </cfRule>
    <cfRule type="colorScale" priority="239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8">
    <cfRule type="cellIs" dxfId="2763" priority="2389" operator="greaterThan">
      <formula>0</formula>
    </cfRule>
    <cfRule type="colorScale" priority="239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9">
    <cfRule type="cellIs" dxfId="2762" priority="2387" operator="greaterThan">
      <formula>0</formula>
    </cfRule>
    <cfRule type="colorScale" priority="238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0">
    <cfRule type="cellIs" dxfId="2761" priority="2385" operator="greaterThan">
      <formula>0</formula>
    </cfRule>
    <cfRule type="colorScale" priority="238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1">
    <cfRule type="cellIs" dxfId="2760" priority="2383" operator="greaterThan">
      <formula>0</formula>
    </cfRule>
    <cfRule type="colorScale" priority="238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2">
    <cfRule type="cellIs" dxfId="2759" priority="2381" operator="greaterThan">
      <formula>0</formula>
    </cfRule>
    <cfRule type="colorScale" priority="238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3">
    <cfRule type="cellIs" dxfId="2758" priority="2379" operator="greaterThan">
      <formula>0</formula>
    </cfRule>
    <cfRule type="colorScale" priority="238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5">
    <cfRule type="cellIs" dxfId="2757" priority="2377" operator="greaterThan">
      <formula>0</formula>
    </cfRule>
    <cfRule type="colorScale" priority="237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4">
    <cfRule type="cellIs" dxfId="2756" priority="2375" operator="greaterThan">
      <formula>0</formula>
    </cfRule>
    <cfRule type="colorScale" priority="237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5">
    <cfRule type="cellIs" dxfId="2755" priority="2373" operator="greaterThan">
      <formula>0</formula>
    </cfRule>
    <cfRule type="colorScale" priority="237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6">
    <cfRule type="cellIs" dxfId="2754" priority="2371" operator="greaterThan">
      <formula>0</formula>
    </cfRule>
    <cfRule type="colorScale" priority="237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7">
    <cfRule type="cellIs" dxfId="2753" priority="2369" operator="greaterThan">
      <formula>0</formula>
    </cfRule>
    <cfRule type="colorScale" priority="237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4">
    <cfRule type="cellIs" dxfId="2752" priority="2367" operator="greaterThan">
      <formula>0</formula>
    </cfRule>
    <cfRule type="colorScale" priority="236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5">
    <cfRule type="cellIs" dxfId="2751" priority="2365" operator="greaterThan">
      <formula>0</formula>
    </cfRule>
    <cfRule type="colorScale" priority="236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6">
    <cfRule type="cellIs" dxfId="2750" priority="2363" operator="greaterThan">
      <formula>0</formula>
    </cfRule>
    <cfRule type="colorScale" priority="236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7">
    <cfRule type="cellIs" dxfId="2749" priority="2361" operator="greaterThan">
      <formula>0</formula>
    </cfRule>
    <cfRule type="colorScale" priority="236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8">
    <cfRule type="cellIs" dxfId="2748" priority="2359" operator="greaterThan">
      <formula>0</formula>
    </cfRule>
    <cfRule type="colorScale" priority="236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9">
    <cfRule type="cellIs" dxfId="2747" priority="2357" operator="greaterThan">
      <formula>0</formula>
    </cfRule>
    <cfRule type="colorScale" priority="235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0">
    <cfRule type="cellIs" dxfId="2746" priority="2355" operator="greaterThan">
      <formula>0</formula>
    </cfRule>
    <cfRule type="colorScale" priority="235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1">
    <cfRule type="cellIs" dxfId="2745" priority="2353" operator="greaterThan">
      <formula>0</formula>
    </cfRule>
    <cfRule type="colorScale" priority="235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2">
    <cfRule type="cellIs" dxfId="2744" priority="2351" operator="greaterThan">
      <formula>0</formula>
    </cfRule>
    <cfRule type="colorScale" priority="235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3">
    <cfRule type="cellIs" dxfId="2743" priority="2349" operator="greaterThan">
      <formula>0</formula>
    </cfRule>
    <cfRule type="colorScale" priority="235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4">
    <cfRule type="cellIs" dxfId="2742" priority="2347" operator="greaterThan">
      <formula>0</formula>
    </cfRule>
    <cfRule type="colorScale" priority="234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5">
    <cfRule type="cellIs" dxfId="2741" priority="2345" operator="greaterThan">
      <formula>0</formula>
    </cfRule>
    <cfRule type="colorScale" priority="234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6">
    <cfRule type="cellIs" dxfId="2740" priority="2343" operator="greaterThan">
      <formula>0</formula>
    </cfRule>
    <cfRule type="colorScale" priority="234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7">
    <cfRule type="cellIs" dxfId="2739" priority="2341" operator="greaterThan">
      <formula>0</formula>
    </cfRule>
    <cfRule type="colorScale" priority="234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3">
    <cfRule type="cellIs" dxfId="2738" priority="2339" operator="greaterThan">
      <formula>0</formula>
    </cfRule>
    <cfRule type="colorScale" priority="234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4">
    <cfRule type="cellIs" dxfId="2737" priority="2337" operator="greaterThan">
      <formula>0</formula>
    </cfRule>
    <cfRule type="colorScale" priority="233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5">
    <cfRule type="cellIs" dxfId="2736" priority="2335" operator="greaterThan">
      <formula>0</formula>
    </cfRule>
    <cfRule type="colorScale" priority="233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6">
    <cfRule type="cellIs" dxfId="2735" priority="2333" operator="greaterThan">
      <formula>0</formula>
    </cfRule>
    <cfRule type="colorScale" priority="23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7">
    <cfRule type="cellIs" dxfId="2734" priority="2331" operator="greaterThan">
      <formula>0</formula>
    </cfRule>
    <cfRule type="colorScale" priority="23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8">
    <cfRule type="cellIs" dxfId="2733" priority="2329" operator="greaterThan">
      <formula>0</formula>
    </cfRule>
    <cfRule type="colorScale" priority="23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9">
    <cfRule type="cellIs" dxfId="2732" priority="2327" operator="greaterThan">
      <formula>0</formula>
    </cfRule>
    <cfRule type="colorScale" priority="23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0">
    <cfRule type="cellIs" dxfId="2731" priority="2325" operator="greaterThan">
      <formula>0</formula>
    </cfRule>
    <cfRule type="colorScale" priority="23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1">
    <cfRule type="cellIs" dxfId="2730" priority="2323" operator="greaterThan">
      <formula>0</formula>
    </cfRule>
    <cfRule type="colorScale" priority="23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2">
    <cfRule type="cellIs" dxfId="2729" priority="2321" operator="greaterThan">
      <formula>0</formula>
    </cfRule>
    <cfRule type="colorScale" priority="23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3">
    <cfRule type="cellIs" dxfId="2728" priority="2319" operator="greaterThan">
      <formula>0</formula>
    </cfRule>
    <cfRule type="colorScale" priority="23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5">
    <cfRule type="cellIs" dxfId="2727" priority="2317" operator="greaterThan">
      <formula>0</formula>
    </cfRule>
    <cfRule type="colorScale" priority="23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4">
    <cfRule type="cellIs" dxfId="2726" priority="2315" operator="greaterThan">
      <formula>0</formula>
    </cfRule>
    <cfRule type="colorScale" priority="23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5">
    <cfRule type="cellIs" dxfId="2725" priority="2313" operator="greaterThan">
      <formula>0</formula>
    </cfRule>
    <cfRule type="colorScale" priority="23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6">
    <cfRule type="cellIs" dxfId="2724" priority="2311" operator="greaterThan">
      <formula>0</formula>
    </cfRule>
    <cfRule type="colorScale" priority="23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7">
    <cfRule type="cellIs" dxfId="2723" priority="2309" operator="greaterThan">
      <formula>0</formula>
    </cfRule>
    <cfRule type="colorScale" priority="23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4">
    <cfRule type="cellIs" dxfId="2722" priority="2307" operator="greaterThan">
      <formula>0</formula>
    </cfRule>
    <cfRule type="colorScale" priority="230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5">
    <cfRule type="cellIs" dxfId="2721" priority="2305" operator="greaterThan">
      <formula>0</formula>
    </cfRule>
    <cfRule type="colorScale" priority="230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6">
    <cfRule type="cellIs" dxfId="2720" priority="2303" operator="greaterThan">
      <formula>0</formula>
    </cfRule>
    <cfRule type="colorScale" priority="230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7">
    <cfRule type="cellIs" dxfId="2719" priority="2301" operator="greaterThan">
      <formula>0</formula>
    </cfRule>
    <cfRule type="colorScale" priority="230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8">
    <cfRule type="cellIs" dxfId="2718" priority="2299" operator="greaterThan">
      <formula>0</formula>
    </cfRule>
    <cfRule type="colorScale" priority="230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9">
    <cfRule type="cellIs" dxfId="2717" priority="2297" operator="greaterThan">
      <formula>0</formula>
    </cfRule>
    <cfRule type="colorScale" priority="229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0">
    <cfRule type="cellIs" dxfId="2716" priority="2295" operator="greaterThan">
      <formula>0</formula>
    </cfRule>
    <cfRule type="colorScale" priority="229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1">
    <cfRule type="cellIs" dxfId="2715" priority="2293" operator="greaterThan">
      <formula>0</formula>
    </cfRule>
    <cfRule type="colorScale" priority="229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2">
    <cfRule type="cellIs" dxfId="2714" priority="2291" operator="greaterThan">
      <formula>0</formula>
    </cfRule>
    <cfRule type="colorScale" priority="229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3">
    <cfRule type="cellIs" dxfId="2713" priority="2289" operator="greaterThan">
      <formula>0</formula>
    </cfRule>
    <cfRule type="colorScale" priority="229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4">
    <cfRule type="cellIs" dxfId="2712" priority="2287" operator="greaterThan">
      <formula>0</formula>
    </cfRule>
    <cfRule type="colorScale" priority="228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5">
    <cfRule type="cellIs" dxfId="2711" priority="2285" operator="greaterThan">
      <formula>0</formula>
    </cfRule>
    <cfRule type="colorScale" priority="228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6">
    <cfRule type="cellIs" dxfId="2710" priority="2283" operator="greaterThan">
      <formula>0</formula>
    </cfRule>
    <cfRule type="colorScale" priority="228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7">
    <cfRule type="cellIs" dxfId="2709" priority="2281" operator="greaterThan">
      <formula>0</formula>
    </cfRule>
    <cfRule type="colorScale" priority="228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3">
    <cfRule type="cellIs" dxfId="2708" priority="2279" operator="greaterThan">
      <formula>0</formula>
    </cfRule>
    <cfRule type="colorScale" priority="228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4">
    <cfRule type="cellIs" dxfId="2707" priority="2277" operator="greaterThan">
      <formula>0</formula>
    </cfRule>
    <cfRule type="colorScale" priority="227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5">
    <cfRule type="cellIs" dxfId="2706" priority="2275" operator="greaterThan">
      <formula>0</formula>
    </cfRule>
    <cfRule type="colorScale" priority="227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6">
    <cfRule type="cellIs" dxfId="2705" priority="2273" operator="greaterThan">
      <formula>0</formula>
    </cfRule>
    <cfRule type="colorScale" priority="227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7">
    <cfRule type="cellIs" dxfId="2704" priority="2271" operator="greaterThan">
      <formula>0</formula>
    </cfRule>
    <cfRule type="colorScale" priority="227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8">
    <cfRule type="cellIs" dxfId="2703" priority="2269" operator="greaterThan">
      <formula>0</formula>
    </cfRule>
    <cfRule type="colorScale" priority="227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9">
    <cfRule type="cellIs" dxfId="2702" priority="2267" operator="greaterThan">
      <formula>0</formula>
    </cfRule>
    <cfRule type="colorScale" priority="226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0">
    <cfRule type="cellIs" dxfId="2701" priority="2265" operator="greaterThan">
      <formula>0</formula>
    </cfRule>
    <cfRule type="colorScale" priority="226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1">
    <cfRule type="cellIs" dxfId="2700" priority="2263" operator="greaterThan">
      <formula>0</formula>
    </cfRule>
    <cfRule type="colorScale" priority="226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2">
    <cfRule type="cellIs" dxfId="2699" priority="2261" operator="greaterThan">
      <formula>0</formula>
    </cfRule>
    <cfRule type="colorScale" priority="226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3">
    <cfRule type="cellIs" dxfId="2698" priority="2259" operator="greaterThan">
      <formula>0</formula>
    </cfRule>
    <cfRule type="colorScale" priority="226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5">
    <cfRule type="cellIs" dxfId="2697" priority="2257" operator="greaterThan">
      <formula>0</formula>
    </cfRule>
    <cfRule type="colorScale" priority="225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4">
    <cfRule type="cellIs" dxfId="2696" priority="2255" operator="greaterThan">
      <formula>0</formula>
    </cfRule>
    <cfRule type="colorScale" priority="225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5">
    <cfRule type="cellIs" dxfId="2695" priority="2253" operator="greaterThan">
      <formula>0</formula>
    </cfRule>
    <cfRule type="colorScale" priority="225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6">
    <cfRule type="cellIs" dxfId="2694" priority="2251" operator="greaterThan">
      <formula>0</formula>
    </cfRule>
    <cfRule type="colorScale" priority="225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7">
    <cfRule type="cellIs" dxfId="2693" priority="2249" operator="greaterThan">
      <formula>0</formula>
    </cfRule>
    <cfRule type="colorScale" priority="225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4">
    <cfRule type="cellIs" dxfId="2692" priority="2247" operator="greaterThan">
      <formula>0</formula>
    </cfRule>
    <cfRule type="colorScale" priority="224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5">
    <cfRule type="cellIs" dxfId="2691" priority="2245" operator="greaterThan">
      <formula>0</formula>
    </cfRule>
    <cfRule type="colorScale" priority="224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6">
    <cfRule type="cellIs" dxfId="2690" priority="2243" operator="greaterThan">
      <formula>0</formula>
    </cfRule>
    <cfRule type="colorScale" priority="224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7">
    <cfRule type="cellIs" dxfId="2689" priority="2241" operator="greaterThan">
      <formula>0</formula>
    </cfRule>
    <cfRule type="colorScale" priority="224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8">
    <cfRule type="cellIs" dxfId="2688" priority="2239" operator="greaterThan">
      <formula>0</formula>
    </cfRule>
    <cfRule type="colorScale" priority="224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9">
    <cfRule type="cellIs" dxfId="2687" priority="2237" operator="greaterThan">
      <formula>0</formula>
    </cfRule>
    <cfRule type="colorScale" priority="223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0">
    <cfRule type="cellIs" dxfId="2686" priority="2235" operator="greaterThan">
      <formula>0</formula>
    </cfRule>
    <cfRule type="colorScale" priority="223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1">
    <cfRule type="cellIs" dxfId="2685" priority="2233" operator="greaterThan">
      <formula>0</formula>
    </cfRule>
    <cfRule type="colorScale" priority="22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2">
    <cfRule type="cellIs" dxfId="2684" priority="2231" operator="greaterThan">
      <formula>0</formula>
    </cfRule>
    <cfRule type="colorScale" priority="22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3">
    <cfRule type="cellIs" dxfId="2683" priority="2229" operator="greaterThan">
      <formula>0</formula>
    </cfRule>
    <cfRule type="colorScale" priority="22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4">
    <cfRule type="cellIs" dxfId="2682" priority="2227" operator="greaterThan">
      <formula>0</formula>
    </cfRule>
    <cfRule type="colorScale" priority="22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5">
    <cfRule type="cellIs" dxfId="2681" priority="2225" operator="greaterThan">
      <formula>0</formula>
    </cfRule>
    <cfRule type="colorScale" priority="22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6">
    <cfRule type="cellIs" dxfId="2680" priority="2223" operator="greaterThan">
      <formula>0</formula>
    </cfRule>
    <cfRule type="colorScale" priority="22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7">
    <cfRule type="cellIs" dxfId="2679" priority="2221" operator="greaterThan">
      <formula>0</formula>
    </cfRule>
    <cfRule type="colorScale" priority="22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3">
    <cfRule type="cellIs" dxfId="2678" priority="2219" operator="greaterThan">
      <formula>0</formula>
    </cfRule>
    <cfRule type="colorScale" priority="22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4">
    <cfRule type="cellIs" dxfId="2677" priority="2217" operator="greaterThan">
      <formula>0</formula>
    </cfRule>
    <cfRule type="colorScale" priority="22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5">
    <cfRule type="cellIs" dxfId="2676" priority="2215" operator="greaterThan">
      <formula>0</formula>
    </cfRule>
    <cfRule type="colorScale" priority="22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6">
    <cfRule type="cellIs" dxfId="2675" priority="2213" operator="greaterThan">
      <formula>0</formula>
    </cfRule>
    <cfRule type="colorScale" priority="22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7">
    <cfRule type="cellIs" dxfId="2674" priority="2211" operator="greaterThan">
      <formula>0</formula>
    </cfRule>
    <cfRule type="colorScale" priority="22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8">
    <cfRule type="cellIs" dxfId="2673" priority="2209" operator="greaterThan">
      <formula>0</formula>
    </cfRule>
    <cfRule type="colorScale" priority="22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9">
    <cfRule type="cellIs" dxfId="2672" priority="2207" operator="greaterThan">
      <formula>0</formula>
    </cfRule>
    <cfRule type="colorScale" priority="220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0">
    <cfRule type="cellIs" dxfId="2671" priority="2205" operator="greaterThan">
      <formula>0</formula>
    </cfRule>
    <cfRule type="colorScale" priority="220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1">
    <cfRule type="cellIs" dxfId="2670" priority="2203" operator="greaterThan">
      <formula>0</formula>
    </cfRule>
    <cfRule type="colorScale" priority="220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2">
    <cfRule type="cellIs" dxfId="2669" priority="2201" operator="greaterThan">
      <formula>0</formula>
    </cfRule>
    <cfRule type="colorScale" priority="220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3">
    <cfRule type="cellIs" dxfId="2668" priority="2199" operator="greaterThan">
      <formula>0</formula>
    </cfRule>
    <cfRule type="colorScale" priority="220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5">
    <cfRule type="cellIs" dxfId="2667" priority="2197" operator="greaterThan">
      <formula>0</formula>
    </cfRule>
    <cfRule type="colorScale" priority="219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4">
    <cfRule type="cellIs" dxfId="2666" priority="2195" operator="greaterThan">
      <formula>0</formula>
    </cfRule>
    <cfRule type="colorScale" priority="219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5">
    <cfRule type="cellIs" dxfId="2665" priority="2193" operator="greaterThan">
      <formula>0</formula>
    </cfRule>
    <cfRule type="colorScale" priority="219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6">
    <cfRule type="cellIs" dxfId="2664" priority="2191" operator="greaterThan">
      <formula>0</formula>
    </cfRule>
    <cfRule type="colorScale" priority="219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7">
    <cfRule type="cellIs" dxfId="2663" priority="2189" operator="greaterThan">
      <formula>0</formula>
    </cfRule>
    <cfRule type="colorScale" priority="219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4">
    <cfRule type="cellIs" dxfId="2662" priority="2187" operator="greaterThan">
      <formula>0</formula>
    </cfRule>
    <cfRule type="colorScale" priority="218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5">
    <cfRule type="cellIs" dxfId="2661" priority="2185" operator="greaterThan">
      <formula>0</formula>
    </cfRule>
    <cfRule type="colorScale" priority="218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6">
    <cfRule type="cellIs" dxfId="2660" priority="2183" operator="greaterThan">
      <formula>0</formula>
    </cfRule>
    <cfRule type="colorScale" priority="218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7">
    <cfRule type="cellIs" dxfId="2659" priority="2181" operator="greaterThan">
      <formula>0</formula>
    </cfRule>
    <cfRule type="colorScale" priority="218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8">
    <cfRule type="cellIs" dxfId="2658" priority="2179" operator="greaterThan">
      <formula>0</formula>
    </cfRule>
    <cfRule type="colorScale" priority="218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9">
    <cfRule type="cellIs" dxfId="2657" priority="2177" operator="greaterThan">
      <formula>0</formula>
    </cfRule>
    <cfRule type="colorScale" priority="217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0">
    <cfRule type="cellIs" dxfId="2656" priority="2175" operator="greaterThan">
      <formula>0</formula>
    </cfRule>
    <cfRule type="colorScale" priority="217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1">
    <cfRule type="cellIs" dxfId="2655" priority="2173" operator="greaterThan">
      <formula>0</formula>
    </cfRule>
    <cfRule type="colorScale" priority="217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2">
    <cfRule type="cellIs" dxfId="2654" priority="2171" operator="greaterThan">
      <formula>0</formula>
    </cfRule>
    <cfRule type="colorScale" priority="217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3">
    <cfRule type="cellIs" dxfId="2653" priority="2169" operator="greaterThan">
      <formula>0</formula>
    </cfRule>
    <cfRule type="colorScale" priority="217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4">
    <cfRule type="cellIs" dxfId="2652" priority="2167" operator="greaterThan">
      <formula>0</formula>
    </cfRule>
    <cfRule type="colorScale" priority="216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5">
    <cfRule type="cellIs" dxfId="2651" priority="2165" operator="greaterThan">
      <formula>0</formula>
    </cfRule>
    <cfRule type="colorScale" priority="216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6">
    <cfRule type="cellIs" dxfId="2650" priority="2163" operator="greaterThan">
      <formula>0</formula>
    </cfRule>
    <cfRule type="colorScale" priority="216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7">
    <cfRule type="cellIs" dxfId="2649" priority="2161" operator="greaterThan">
      <formula>0</formula>
    </cfRule>
    <cfRule type="colorScale" priority="216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3">
    <cfRule type="cellIs" dxfId="2648" priority="2159" operator="greaterThan">
      <formula>0</formula>
    </cfRule>
    <cfRule type="colorScale" priority="216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4">
    <cfRule type="cellIs" dxfId="2647" priority="2157" operator="greaterThan">
      <formula>0</formula>
    </cfRule>
    <cfRule type="colorScale" priority="215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5">
    <cfRule type="cellIs" dxfId="2646" priority="2155" operator="greaterThan">
      <formula>0</formula>
    </cfRule>
    <cfRule type="colorScale" priority="215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6">
    <cfRule type="cellIs" dxfId="2645" priority="2153" operator="greaterThan">
      <formula>0</formula>
    </cfRule>
    <cfRule type="colorScale" priority="215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7">
    <cfRule type="cellIs" dxfId="2644" priority="2151" operator="greaterThan">
      <formula>0</formula>
    </cfRule>
    <cfRule type="colorScale" priority="215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8">
    <cfRule type="cellIs" dxfId="2643" priority="2149" operator="greaterThan">
      <formula>0</formula>
    </cfRule>
    <cfRule type="colorScale" priority="215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9">
    <cfRule type="cellIs" dxfId="2642" priority="2147" operator="greaterThan">
      <formula>0</formula>
    </cfRule>
    <cfRule type="colorScale" priority="214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0">
    <cfRule type="cellIs" dxfId="2641" priority="2145" operator="greaterThan">
      <formula>0</formula>
    </cfRule>
    <cfRule type="colorScale" priority="214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1">
    <cfRule type="cellIs" dxfId="2640" priority="2143" operator="greaterThan">
      <formula>0</formula>
    </cfRule>
    <cfRule type="colorScale" priority="214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2">
    <cfRule type="cellIs" dxfId="2639" priority="2141" operator="greaterThan">
      <formula>0</formula>
    </cfRule>
    <cfRule type="colorScale" priority="214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3">
    <cfRule type="cellIs" dxfId="2638" priority="2139" operator="greaterThan">
      <formula>0</formula>
    </cfRule>
    <cfRule type="colorScale" priority="214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5">
    <cfRule type="cellIs" dxfId="2637" priority="2137" operator="greaterThan">
      <formula>0</formula>
    </cfRule>
    <cfRule type="colorScale" priority="213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4">
    <cfRule type="cellIs" dxfId="2636" priority="2135" operator="greaterThan">
      <formula>0</formula>
    </cfRule>
    <cfRule type="colorScale" priority="213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5">
    <cfRule type="cellIs" dxfId="2635" priority="2133" operator="greaterThan">
      <formula>0</formula>
    </cfRule>
    <cfRule type="colorScale" priority="21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6">
    <cfRule type="cellIs" dxfId="2634" priority="2131" operator="greaterThan">
      <formula>0</formula>
    </cfRule>
    <cfRule type="colorScale" priority="21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7">
    <cfRule type="cellIs" dxfId="2633" priority="2129" operator="greaterThan">
      <formula>0</formula>
    </cfRule>
    <cfRule type="colorScale" priority="21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4">
    <cfRule type="cellIs" dxfId="2632" priority="2127" operator="greaterThan">
      <formula>0</formula>
    </cfRule>
    <cfRule type="colorScale" priority="21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5">
    <cfRule type="cellIs" dxfId="2631" priority="2125" operator="greaterThan">
      <formula>0</formula>
    </cfRule>
    <cfRule type="colorScale" priority="21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6">
    <cfRule type="cellIs" dxfId="2630" priority="2123" operator="greaterThan">
      <formula>0</formula>
    </cfRule>
    <cfRule type="colorScale" priority="21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7">
    <cfRule type="cellIs" dxfId="2629" priority="2121" operator="greaterThan">
      <formula>0</formula>
    </cfRule>
    <cfRule type="colorScale" priority="21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8">
    <cfRule type="cellIs" dxfId="2628" priority="2119" operator="greaterThan">
      <formula>0</formula>
    </cfRule>
    <cfRule type="colorScale" priority="21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9">
    <cfRule type="cellIs" dxfId="2627" priority="2117" operator="greaterThan">
      <formula>0</formula>
    </cfRule>
    <cfRule type="colorScale" priority="21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0">
    <cfRule type="cellIs" dxfId="2626" priority="2115" operator="greaterThan">
      <formula>0</formula>
    </cfRule>
    <cfRule type="colorScale" priority="21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1">
    <cfRule type="cellIs" dxfId="2625" priority="2113" operator="greaterThan">
      <formula>0</formula>
    </cfRule>
    <cfRule type="colorScale" priority="21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2">
    <cfRule type="cellIs" dxfId="2624" priority="2111" operator="greaterThan">
      <formula>0</formula>
    </cfRule>
    <cfRule type="colorScale" priority="21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3">
    <cfRule type="cellIs" dxfId="2623" priority="2109" operator="greaterThan">
      <formula>0</formula>
    </cfRule>
    <cfRule type="colorScale" priority="21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4">
    <cfRule type="cellIs" dxfId="2622" priority="2107" operator="greaterThan">
      <formula>0</formula>
    </cfRule>
    <cfRule type="colorScale" priority="210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5">
    <cfRule type="cellIs" dxfId="2621" priority="2105" operator="greaterThan">
      <formula>0</formula>
    </cfRule>
    <cfRule type="colorScale" priority="210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6">
    <cfRule type="cellIs" dxfId="2620" priority="2103" operator="greaterThan">
      <formula>0</formula>
    </cfRule>
    <cfRule type="colorScale" priority="210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7">
    <cfRule type="cellIs" dxfId="2619" priority="2101" operator="greaterThan">
      <formula>0</formula>
    </cfRule>
    <cfRule type="colorScale" priority="210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3">
    <cfRule type="cellIs" dxfId="2618" priority="2099" operator="greaterThan">
      <formula>0</formula>
    </cfRule>
    <cfRule type="colorScale" priority="210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4">
    <cfRule type="cellIs" dxfId="2617" priority="2097" operator="greaterThan">
      <formula>0</formula>
    </cfRule>
    <cfRule type="colorScale" priority="209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5">
    <cfRule type="cellIs" dxfId="2616" priority="2095" operator="greaterThan">
      <formula>0</formula>
    </cfRule>
    <cfRule type="colorScale" priority="209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6">
    <cfRule type="cellIs" dxfId="2615" priority="2093" operator="greaterThan">
      <formula>0</formula>
    </cfRule>
    <cfRule type="colorScale" priority="209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7">
    <cfRule type="cellIs" dxfId="2614" priority="2091" operator="greaterThan">
      <formula>0</formula>
    </cfRule>
    <cfRule type="colorScale" priority="209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8">
    <cfRule type="cellIs" dxfId="2613" priority="2089" operator="greaterThan">
      <formula>0</formula>
    </cfRule>
    <cfRule type="colorScale" priority="209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9">
    <cfRule type="cellIs" dxfId="2612" priority="2087" operator="greaterThan">
      <formula>0</formula>
    </cfRule>
    <cfRule type="colorScale" priority="208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0">
    <cfRule type="cellIs" dxfId="2611" priority="2085" operator="greaterThan">
      <formula>0</formula>
    </cfRule>
    <cfRule type="colorScale" priority="208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1">
    <cfRule type="cellIs" dxfId="2610" priority="2083" operator="greaterThan">
      <formula>0</formula>
    </cfRule>
    <cfRule type="colorScale" priority="208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2">
    <cfRule type="cellIs" dxfId="2609" priority="2081" operator="greaterThan">
      <formula>0</formula>
    </cfRule>
    <cfRule type="colorScale" priority="208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3">
    <cfRule type="cellIs" dxfId="2608" priority="2079" operator="greaterThan">
      <formula>0</formula>
    </cfRule>
    <cfRule type="colorScale" priority="208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5">
    <cfRule type="cellIs" dxfId="2607" priority="2077" operator="greaterThan">
      <formula>0</formula>
    </cfRule>
    <cfRule type="colorScale" priority="207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4">
    <cfRule type="cellIs" dxfId="2606" priority="2075" operator="greaterThan">
      <formula>0</formula>
    </cfRule>
    <cfRule type="colorScale" priority="207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5">
    <cfRule type="cellIs" dxfId="2605" priority="2073" operator="greaterThan">
      <formula>0</formula>
    </cfRule>
    <cfRule type="colorScale" priority="207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6">
    <cfRule type="cellIs" dxfId="2604" priority="2071" operator="greaterThan">
      <formula>0</formula>
    </cfRule>
    <cfRule type="colorScale" priority="207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7">
    <cfRule type="cellIs" dxfId="2603" priority="2069" operator="greaterThan">
      <formula>0</formula>
    </cfRule>
    <cfRule type="colorScale" priority="207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4">
    <cfRule type="cellIs" dxfId="2602" priority="2067" operator="greaterThan">
      <formula>0</formula>
    </cfRule>
    <cfRule type="colorScale" priority="206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5">
    <cfRule type="cellIs" dxfId="2601" priority="2065" operator="greaterThan">
      <formula>0</formula>
    </cfRule>
    <cfRule type="colorScale" priority="206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6">
    <cfRule type="cellIs" dxfId="2600" priority="2063" operator="greaterThan">
      <formula>0</formula>
    </cfRule>
    <cfRule type="colorScale" priority="206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7">
    <cfRule type="cellIs" dxfId="2599" priority="2061" operator="greaterThan">
      <formula>0</formula>
    </cfRule>
    <cfRule type="colorScale" priority="206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8">
    <cfRule type="cellIs" dxfId="2598" priority="2059" operator="greaterThan">
      <formula>0</formula>
    </cfRule>
    <cfRule type="colorScale" priority="206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9">
    <cfRule type="cellIs" dxfId="2597" priority="2057" operator="greaterThan">
      <formula>0</formula>
    </cfRule>
    <cfRule type="colorScale" priority="205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0">
    <cfRule type="cellIs" dxfId="2596" priority="2055" operator="greaterThan">
      <formula>0</formula>
    </cfRule>
    <cfRule type="colorScale" priority="205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1">
    <cfRule type="cellIs" dxfId="2595" priority="2053" operator="greaterThan">
      <formula>0</formula>
    </cfRule>
    <cfRule type="colorScale" priority="205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2">
    <cfRule type="cellIs" dxfId="2594" priority="2051" operator="greaterThan">
      <formula>0</formula>
    </cfRule>
    <cfRule type="colorScale" priority="205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3">
    <cfRule type="cellIs" dxfId="2593" priority="2049" operator="greaterThan">
      <formula>0</formula>
    </cfRule>
    <cfRule type="colorScale" priority="205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4">
    <cfRule type="cellIs" dxfId="2592" priority="2047" operator="greaterThan">
      <formula>0</formula>
    </cfRule>
    <cfRule type="colorScale" priority="204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5">
    <cfRule type="cellIs" dxfId="2591" priority="2045" operator="greaterThan">
      <formula>0</formula>
    </cfRule>
    <cfRule type="colorScale" priority="204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6">
    <cfRule type="cellIs" dxfId="2590" priority="2043" operator="greaterThan">
      <formula>0</formula>
    </cfRule>
    <cfRule type="colorScale" priority="204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7">
    <cfRule type="cellIs" dxfId="2589" priority="2041" operator="greaterThan">
      <formula>0</formula>
    </cfRule>
    <cfRule type="colorScale" priority="204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2">
    <cfRule type="cellIs" dxfId="2588" priority="2039" operator="greaterThan">
      <formula>0</formula>
    </cfRule>
    <cfRule type="colorScale" priority="204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3">
    <cfRule type="cellIs" dxfId="2587" priority="2037" operator="greaterThan">
      <formula>0</formula>
    </cfRule>
    <cfRule type="colorScale" priority="203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4">
    <cfRule type="cellIs" dxfId="2586" priority="2035" operator="greaterThan">
      <formula>0</formula>
    </cfRule>
    <cfRule type="colorScale" priority="203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5">
    <cfRule type="cellIs" dxfId="2585" priority="2033" operator="greaterThan">
      <formula>0</formula>
    </cfRule>
    <cfRule type="colorScale" priority="20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6">
    <cfRule type="cellIs" dxfId="2584" priority="2031" operator="greaterThan">
      <formula>0</formula>
    </cfRule>
    <cfRule type="colorScale" priority="20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7">
    <cfRule type="cellIs" dxfId="2583" priority="2029" operator="greaterThan">
      <formula>0</formula>
    </cfRule>
    <cfRule type="colorScale" priority="20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8">
    <cfRule type="cellIs" dxfId="2582" priority="2027" operator="greaterThan">
      <formula>0</formula>
    </cfRule>
    <cfRule type="colorScale" priority="20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9">
    <cfRule type="cellIs" dxfId="2581" priority="2025" operator="greaterThan">
      <formula>0</formula>
    </cfRule>
    <cfRule type="colorScale" priority="20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0">
    <cfRule type="cellIs" dxfId="2580" priority="2023" operator="greaterThan">
      <formula>0</formula>
    </cfRule>
    <cfRule type="colorScale" priority="20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1">
    <cfRule type="cellIs" dxfId="2579" priority="2021" operator="greaterThan">
      <formula>0</formula>
    </cfRule>
    <cfRule type="colorScale" priority="20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2">
    <cfRule type="cellIs" dxfId="2578" priority="2019" operator="greaterThan">
      <formula>0</formula>
    </cfRule>
    <cfRule type="colorScale" priority="20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4">
    <cfRule type="cellIs" dxfId="2577" priority="2017" operator="greaterThan">
      <formula>0</formula>
    </cfRule>
    <cfRule type="colorScale" priority="20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3">
    <cfRule type="cellIs" dxfId="2576" priority="2015" operator="greaterThan">
      <formula>0</formula>
    </cfRule>
    <cfRule type="colorScale" priority="20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4">
    <cfRule type="cellIs" dxfId="2575" priority="2013" operator="greaterThan">
      <formula>0</formula>
    </cfRule>
    <cfRule type="colorScale" priority="20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5">
    <cfRule type="cellIs" dxfId="2574" priority="2011" operator="greaterThan">
      <formula>0</formula>
    </cfRule>
    <cfRule type="colorScale" priority="20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6">
    <cfRule type="cellIs" dxfId="2573" priority="2009" operator="greaterThan">
      <formula>0</formula>
    </cfRule>
    <cfRule type="colorScale" priority="20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2">
    <cfRule type="cellIs" dxfId="2572" priority="2007" operator="greaterThan">
      <formula>0</formula>
    </cfRule>
    <cfRule type="colorScale" priority="200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3">
    <cfRule type="cellIs" dxfId="2571" priority="2005" operator="greaterThan">
      <formula>0</formula>
    </cfRule>
    <cfRule type="colorScale" priority="200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4">
    <cfRule type="cellIs" dxfId="2570" priority="2003" operator="greaterThan">
      <formula>0</formula>
    </cfRule>
    <cfRule type="colorScale" priority="200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5">
    <cfRule type="cellIs" dxfId="2569" priority="2001" operator="greaterThan">
      <formula>0</formula>
    </cfRule>
    <cfRule type="colorScale" priority="200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6">
    <cfRule type="cellIs" dxfId="2568" priority="1999" operator="greaterThan">
      <formula>0</formula>
    </cfRule>
    <cfRule type="colorScale" priority="200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7">
    <cfRule type="cellIs" dxfId="2567" priority="1997" operator="greaterThan">
      <formula>0</formula>
    </cfRule>
    <cfRule type="colorScale" priority="199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8">
    <cfRule type="cellIs" dxfId="2566" priority="1995" operator="greaterThan">
      <formula>0</formula>
    </cfRule>
    <cfRule type="colorScale" priority="199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9">
    <cfRule type="cellIs" dxfId="2565" priority="1993" operator="greaterThan">
      <formula>0</formula>
    </cfRule>
    <cfRule type="colorScale" priority="199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0">
    <cfRule type="cellIs" dxfId="2564" priority="1991" operator="greaterThan">
      <formula>0</formula>
    </cfRule>
    <cfRule type="colorScale" priority="199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1">
    <cfRule type="cellIs" dxfId="2563" priority="1989" operator="greaterThan">
      <formula>0</formula>
    </cfRule>
    <cfRule type="colorScale" priority="199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2">
    <cfRule type="cellIs" dxfId="2562" priority="1987" operator="greaterThan">
      <formula>0</formula>
    </cfRule>
    <cfRule type="colorScale" priority="198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4">
    <cfRule type="cellIs" dxfId="2561" priority="1985" operator="greaterThan">
      <formula>0</formula>
    </cfRule>
    <cfRule type="colorScale" priority="198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3">
    <cfRule type="cellIs" dxfId="2560" priority="1983" operator="greaterThan">
      <formula>0</formula>
    </cfRule>
    <cfRule type="colorScale" priority="198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4">
    <cfRule type="cellIs" dxfId="2559" priority="1981" operator="greaterThan">
      <formula>0</formula>
    </cfRule>
    <cfRule type="colorScale" priority="198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5">
    <cfRule type="cellIs" dxfId="2558" priority="1979" operator="greaterThan">
      <formula>0</formula>
    </cfRule>
    <cfRule type="colorScale" priority="198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6">
    <cfRule type="cellIs" dxfId="2557" priority="1977" operator="greaterThan">
      <formula>0</formula>
    </cfRule>
    <cfRule type="colorScale" priority="197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2">
    <cfRule type="cellIs" dxfId="2556" priority="1975" operator="greaterThan">
      <formula>0</formula>
    </cfRule>
    <cfRule type="colorScale" priority="197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3">
    <cfRule type="cellIs" dxfId="2555" priority="1973" operator="greaterThan">
      <formula>0</formula>
    </cfRule>
    <cfRule type="colorScale" priority="197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4">
    <cfRule type="cellIs" dxfId="2554" priority="1971" operator="greaterThan">
      <formula>0</formula>
    </cfRule>
    <cfRule type="colorScale" priority="197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5">
    <cfRule type="cellIs" dxfId="2553" priority="1969" operator="greaterThan">
      <formula>0</formula>
    </cfRule>
    <cfRule type="colorScale" priority="197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6">
    <cfRule type="cellIs" dxfId="2552" priority="1967" operator="greaterThan">
      <formula>0</formula>
    </cfRule>
    <cfRule type="colorScale" priority="196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7">
    <cfRule type="cellIs" dxfId="2551" priority="1965" operator="greaterThan">
      <formula>0</formula>
    </cfRule>
    <cfRule type="colorScale" priority="196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8">
    <cfRule type="cellIs" dxfId="2550" priority="1963" operator="greaterThan">
      <formula>0</formula>
    </cfRule>
    <cfRule type="colorScale" priority="196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9">
    <cfRule type="cellIs" dxfId="2549" priority="1961" operator="greaterThan">
      <formula>0</formula>
    </cfRule>
    <cfRule type="colorScale" priority="196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0">
    <cfRule type="cellIs" dxfId="2548" priority="1959" operator="greaterThan">
      <formula>0</formula>
    </cfRule>
    <cfRule type="colorScale" priority="196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1">
    <cfRule type="cellIs" dxfId="2547" priority="1957" operator="greaterThan">
      <formula>0</formula>
    </cfRule>
    <cfRule type="colorScale" priority="195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2">
    <cfRule type="cellIs" dxfId="2546" priority="1955" operator="greaterThan">
      <formula>0</formula>
    </cfRule>
    <cfRule type="colorScale" priority="195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4">
    <cfRule type="cellIs" dxfId="2545" priority="1953" operator="greaterThan">
      <formula>0</formula>
    </cfRule>
    <cfRule type="colorScale" priority="195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3">
    <cfRule type="cellIs" dxfId="2544" priority="1951" operator="greaterThan">
      <formula>0</formula>
    </cfRule>
    <cfRule type="colorScale" priority="195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4">
    <cfRule type="cellIs" dxfId="2543" priority="1949" operator="greaterThan">
      <formula>0</formula>
    </cfRule>
    <cfRule type="colorScale" priority="195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5">
    <cfRule type="cellIs" dxfId="2542" priority="1947" operator="greaterThan">
      <formula>0</formula>
    </cfRule>
    <cfRule type="colorScale" priority="194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6">
    <cfRule type="cellIs" dxfId="2541" priority="1945" operator="greaterThan">
      <formula>0</formula>
    </cfRule>
    <cfRule type="colorScale" priority="194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2">
    <cfRule type="cellIs" dxfId="2540" priority="1943" operator="greaterThan">
      <formula>0</formula>
    </cfRule>
    <cfRule type="colorScale" priority="194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3">
    <cfRule type="cellIs" dxfId="2539" priority="1941" operator="greaterThan">
      <formula>0</formula>
    </cfRule>
    <cfRule type="colorScale" priority="194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4">
    <cfRule type="cellIs" dxfId="2538" priority="1939" operator="greaterThan">
      <formula>0</formula>
    </cfRule>
    <cfRule type="colorScale" priority="194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5">
    <cfRule type="cellIs" dxfId="2537" priority="1937" operator="greaterThan">
      <formula>0</formula>
    </cfRule>
    <cfRule type="colorScale" priority="193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6">
    <cfRule type="cellIs" dxfId="2536" priority="1935" operator="greaterThan">
      <formula>0</formula>
    </cfRule>
    <cfRule type="colorScale" priority="193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7">
    <cfRule type="cellIs" dxfId="2535" priority="1933" operator="greaterThan">
      <formula>0</formula>
    </cfRule>
    <cfRule type="colorScale" priority="19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8">
    <cfRule type="cellIs" dxfId="2534" priority="1931" operator="greaterThan">
      <formula>0</formula>
    </cfRule>
    <cfRule type="colorScale" priority="19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9">
    <cfRule type="cellIs" dxfId="2533" priority="1929" operator="greaterThan">
      <formula>0</formula>
    </cfRule>
    <cfRule type="colorScale" priority="19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0">
    <cfRule type="cellIs" dxfId="2532" priority="1927" operator="greaterThan">
      <formula>0</formula>
    </cfRule>
    <cfRule type="colorScale" priority="19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1">
    <cfRule type="cellIs" dxfId="2531" priority="1925" operator="greaterThan">
      <formula>0</formula>
    </cfRule>
    <cfRule type="colorScale" priority="19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2">
    <cfRule type="cellIs" dxfId="2530" priority="1923" operator="greaterThan">
      <formula>0</formula>
    </cfRule>
    <cfRule type="colorScale" priority="19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4">
    <cfRule type="cellIs" dxfId="2529" priority="1921" operator="greaterThan">
      <formula>0</formula>
    </cfRule>
    <cfRule type="colorScale" priority="19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3">
    <cfRule type="cellIs" dxfId="2528" priority="1919" operator="greaterThan">
      <formula>0</formula>
    </cfRule>
    <cfRule type="colorScale" priority="19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4">
    <cfRule type="cellIs" dxfId="2527" priority="1917" operator="greaterThan">
      <formula>0</formula>
    </cfRule>
    <cfRule type="colorScale" priority="19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5">
    <cfRule type="cellIs" dxfId="2526" priority="1915" operator="greaterThan">
      <formula>0</formula>
    </cfRule>
    <cfRule type="colorScale" priority="19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6">
    <cfRule type="cellIs" dxfId="2525" priority="1913" operator="greaterThan">
      <formula>0</formula>
    </cfRule>
    <cfRule type="colorScale" priority="19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2">
    <cfRule type="cellIs" dxfId="2524" priority="1911" operator="greaterThan">
      <formula>0</formula>
    </cfRule>
    <cfRule type="colorScale" priority="19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3">
    <cfRule type="cellIs" dxfId="2523" priority="1909" operator="greaterThan">
      <formula>0</formula>
    </cfRule>
    <cfRule type="colorScale" priority="19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4">
    <cfRule type="cellIs" dxfId="2522" priority="1907" operator="greaterThan">
      <formula>0</formula>
    </cfRule>
    <cfRule type="colorScale" priority="190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5">
    <cfRule type="cellIs" dxfId="2521" priority="1905" operator="greaterThan">
      <formula>0</formula>
    </cfRule>
    <cfRule type="colorScale" priority="190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6">
    <cfRule type="cellIs" dxfId="2520" priority="1903" operator="greaterThan">
      <formula>0</formula>
    </cfRule>
    <cfRule type="colorScale" priority="190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7">
    <cfRule type="cellIs" dxfId="2519" priority="1901" operator="greaterThan">
      <formula>0</formula>
    </cfRule>
    <cfRule type="colorScale" priority="190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8">
    <cfRule type="cellIs" dxfId="2518" priority="1899" operator="greaterThan">
      <formula>0</formula>
    </cfRule>
    <cfRule type="colorScale" priority="190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9">
    <cfRule type="cellIs" dxfId="2517" priority="1897" operator="greaterThan">
      <formula>0</formula>
    </cfRule>
    <cfRule type="colorScale" priority="189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0">
    <cfRule type="cellIs" dxfId="2516" priority="1895" operator="greaterThan">
      <formula>0</formula>
    </cfRule>
    <cfRule type="colorScale" priority="189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1">
    <cfRule type="cellIs" dxfId="2515" priority="1893" operator="greaterThan">
      <formula>0</formula>
    </cfRule>
    <cfRule type="colorScale" priority="189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2">
    <cfRule type="cellIs" dxfId="2514" priority="1891" operator="greaterThan">
      <formula>0</formula>
    </cfRule>
    <cfRule type="colorScale" priority="189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4">
    <cfRule type="cellIs" dxfId="2513" priority="1889" operator="greaterThan">
      <formula>0</formula>
    </cfRule>
    <cfRule type="colorScale" priority="189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3">
    <cfRule type="cellIs" dxfId="2512" priority="1887" operator="greaterThan">
      <formula>0</formula>
    </cfRule>
    <cfRule type="colorScale" priority="188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4">
    <cfRule type="cellIs" dxfId="2511" priority="1885" operator="greaterThan">
      <formula>0</formula>
    </cfRule>
    <cfRule type="colorScale" priority="188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5">
    <cfRule type="cellIs" dxfId="2510" priority="1883" operator="greaterThan">
      <formula>0</formula>
    </cfRule>
    <cfRule type="colorScale" priority="188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6">
    <cfRule type="cellIs" dxfId="2509" priority="1881" operator="greaterThan">
      <formula>0</formula>
    </cfRule>
    <cfRule type="colorScale" priority="188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2">
    <cfRule type="cellIs" dxfId="2508" priority="1879" operator="greaterThan">
      <formula>0</formula>
    </cfRule>
    <cfRule type="colorScale" priority="188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3">
    <cfRule type="cellIs" dxfId="2507" priority="1877" operator="greaterThan">
      <formula>0</formula>
    </cfRule>
    <cfRule type="colorScale" priority="187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4">
    <cfRule type="cellIs" dxfId="2506" priority="1875" operator="greaterThan">
      <formula>0</formula>
    </cfRule>
    <cfRule type="colorScale" priority="187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5">
    <cfRule type="cellIs" dxfId="2505" priority="1873" operator="greaterThan">
      <formula>0</formula>
    </cfRule>
    <cfRule type="colorScale" priority="187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6">
    <cfRule type="cellIs" dxfId="2504" priority="1871" operator="greaterThan">
      <formula>0</formula>
    </cfRule>
    <cfRule type="colorScale" priority="187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7">
    <cfRule type="cellIs" dxfId="2503" priority="1869" operator="greaterThan">
      <formula>0</formula>
    </cfRule>
    <cfRule type="colorScale" priority="187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8">
    <cfRule type="cellIs" dxfId="2502" priority="1867" operator="greaterThan">
      <formula>0</formula>
    </cfRule>
    <cfRule type="colorScale" priority="186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9">
    <cfRule type="cellIs" dxfId="2501" priority="1865" operator="greaterThan">
      <formula>0</formula>
    </cfRule>
    <cfRule type="colorScale" priority="186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0">
    <cfRule type="cellIs" dxfId="2500" priority="1863" operator="greaterThan">
      <formula>0</formula>
    </cfRule>
    <cfRule type="colorScale" priority="186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1">
    <cfRule type="cellIs" dxfId="2499" priority="1861" operator="greaterThan">
      <formula>0</formula>
    </cfRule>
    <cfRule type="colorScale" priority="186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2">
    <cfRule type="cellIs" dxfId="2498" priority="1859" operator="greaterThan">
      <formula>0</formula>
    </cfRule>
    <cfRule type="colorScale" priority="186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4">
    <cfRule type="cellIs" dxfId="2497" priority="1857" operator="greaterThan">
      <formula>0</formula>
    </cfRule>
    <cfRule type="colorScale" priority="185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3">
    <cfRule type="cellIs" dxfId="2496" priority="1855" operator="greaterThan">
      <formula>0</formula>
    </cfRule>
    <cfRule type="colorScale" priority="185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4">
    <cfRule type="cellIs" dxfId="2495" priority="1853" operator="greaterThan">
      <formula>0</formula>
    </cfRule>
    <cfRule type="colorScale" priority="185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5">
    <cfRule type="cellIs" dxfId="2494" priority="1851" operator="greaterThan">
      <formula>0</formula>
    </cfRule>
    <cfRule type="colorScale" priority="185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6">
    <cfRule type="cellIs" dxfId="2493" priority="1849" operator="greaterThan">
      <formula>0</formula>
    </cfRule>
    <cfRule type="colorScale" priority="185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2">
    <cfRule type="cellIs" dxfId="2492" priority="1847" operator="greaterThan">
      <formula>0</formula>
    </cfRule>
    <cfRule type="colorScale" priority="184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3">
    <cfRule type="cellIs" dxfId="2491" priority="1845" operator="greaterThan">
      <formula>0</formula>
    </cfRule>
    <cfRule type="colorScale" priority="184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4">
    <cfRule type="cellIs" dxfId="2490" priority="1843" operator="greaterThan">
      <formula>0</formula>
    </cfRule>
    <cfRule type="colorScale" priority="184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5">
    <cfRule type="cellIs" dxfId="2489" priority="1841" operator="greaterThan">
      <formula>0</formula>
    </cfRule>
    <cfRule type="colorScale" priority="184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6">
    <cfRule type="cellIs" dxfId="2488" priority="1839" operator="greaterThan">
      <formula>0</formula>
    </cfRule>
    <cfRule type="colorScale" priority="184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7">
    <cfRule type="cellIs" dxfId="2487" priority="1837" operator="greaterThan">
      <formula>0</formula>
    </cfRule>
    <cfRule type="colorScale" priority="183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8">
    <cfRule type="cellIs" dxfId="2486" priority="1835" operator="greaterThan">
      <formula>0</formula>
    </cfRule>
    <cfRule type="colorScale" priority="183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9">
    <cfRule type="cellIs" dxfId="2485" priority="1833" operator="greaterThan">
      <formula>0</formula>
    </cfRule>
    <cfRule type="colorScale" priority="18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0">
    <cfRule type="cellIs" dxfId="2484" priority="1831" operator="greaterThan">
      <formula>0</formula>
    </cfRule>
    <cfRule type="colorScale" priority="18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1">
    <cfRule type="cellIs" dxfId="2483" priority="1829" operator="greaterThan">
      <formula>0</formula>
    </cfRule>
    <cfRule type="colorScale" priority="18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2">
    <cfRule type="cellIs" dxfId="2482" priority="1827" operator="greaterThan">
      <formula>0</formula>
    </cfRule>
    <cfRule type="colorScale" priority="18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4">
    <cfRule type="cellIs" dxfId="2481" priority="1825" operator="greaterThan">
      <formula>0</formula>
    </cfRule>
    <cfRule type="colorScale" priority="18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3">
    <cfRule type="cellIs" dxfId="2480" priority="1823" operator="greaterThan">
      <formula>0</formula>
    </cfRule>
    <cfRule type="colorScale" priority="18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4">
    <cfRule type="cellIs" dxfId="2479" priority="1821" operator="greaterThan">
      <formula>0</formula>
    </cfRule>
    <cfRule type="colorScale" priority="18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5">
    <cfRule type="cellIs" dxfId="2478" priority="1819" operator="greaterThan">
      <formula>0</formula>
    </cfRule>
    <cfRule type="colorScale" priority="18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6">
    <cfRule type="cellIs" dxfId="2477" priority="1817" operator="greaterThan">
      <formula>0</formula>
    </cfRule>
    <cfRule type="colorScale" priority="18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2">
    <cfRule type="cellIs" dxfId="2476" priority="1815" operator="greaterThan">
      <formula>0</formula>
    </cfRule>
    <cfRule type="colorScale" priority="18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3">
    <cfRule type="cellIs" dxfId="2475" priority="1813" operator="greaterThan">
      <formula>0</formula>
    </cfRule>
    <cfRule type="colorScale" priority="18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4">
    <cfRule type="cellIs" dxfId="2474" priority="1811" operator="greaterThan">
      <formula>0</formula>
    </cfRule>
    <cfRule type="colorScale" priority="18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5">
    <cfRule type="cellIs" dxfId="2473" priority="1809" operator="greaterThan">
      <formula>0</formula>
    </cfRule>
    <cfRule type="colorScale" priority="18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6">
    <cfRule type="cellIs" dxfId="2472" priority="1807" operator="greaterThan">
      <formula>0</formula>
    </cfRule>
    <cfRule type="colorScale" priority="180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7">
    <cfRule type="cellIs" dxfId="2471" priority="1805" operator="greaterThan">
      <formula>0</formula>
    </cfRule>
    <cfRule type="colorScale" priority="180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8">
    <cfRule type="cellIs" dxfId="2470" priority="1803" operator="greaterThan">
      <formula>0</formula>
    </cfRule>
    <cfRule type="colorScale" priority="180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9">
    <cfRule type="cellIs" dxfId="2469" priority="1801" operator="greaterThan">
      <formula>0</formula>
    </cfRule>
    <cfRule type="colorScale" priority="180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0">
    <cfRule type="cellIs" dxfId="2468" priority="1799" operator="greaterThan">
      <formula>0</formula>
    </cfRule>
    <cfRule type="colorScale" priority="180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1">
    <cfRule type="cellIs" dxfId="2467" priority="1797" operator="greaterThan">
      <formula>0</formula>
    </cfRule>
    <cfRule type="colorScale" priority="179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2">
    <cfRule type="cellIs" dxfId="2466" priority="1795" operator="greaterThan">
      <formula>0</formula>
    </cfRule>
    <cfRule type="colorScale" priority="179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4">
    <cfRule type="cellIs" dxfId="2465" priority="1793" operator="greaterThan">
      <formula>0</formula>
    </cfRule>
    <cfRule type="colorScale" priority="179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3">
    <cfRule type="cellIs" dxfId="2464" priority="1791" operator="greaterThan">
      <formula>0</formula>
    </cfRule>
    <cfRule type="colorScale" priority="179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4">
    <cfRule type="cellIs" dxfId="2463" priority="1789" operator="greaterThan">
      <formula>0</formula>
    </cfRule>
    <cfRule type="colorScale" priority="179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5">
    <cfRule type="cellIs" dxfId="2462" priority="1787" operator="greaterThan">
      <formula>0</formula>
    </cfRule>
    <cfRule type="colorScale" priority="178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6">
    <cfRule type="cellIs" dxfId="2461" priority="1785" operator="greaterThan">
      <formula>0</formula>
    </cfRule>
    <cfRule type="colorScale" priority="178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3">
    <cfRule type="cellIs" dxfId="2460" priority="1783" operator="greaterThan">
      <formula>0</formula>
    </cfRule>
    <cfRule type="colorScale" priority="178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4">
    <cfRule type="cellIs" dxfId="2459" priority="1781" operator="greaterThan">
      <formula>0</formula>
    </cfRule>
    <cfRule type="colorScale" priority="178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5">
    <cfRule type="cellIs" dxfId="2458" priority="1779" operator="greaterThan">
      <formula>0</formula>
    </cfRule>
    <cfRule type="colorScale" priority="178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6">
    <cfRule type="cellIs" dxfId="2457" priority="1777" operator="greaterThan">
      <formula>0</formula>
    </cfRule>
    <cfRule type="colorScale" priority="177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7">
    <cfRule type="cellIs" dxfId="2456" priority="1775" operator="greaterThan">
      <formula>0</formula>
    </cfRule>
    <cfRule type="colorScale" priority="177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8">
    <cfRule type="cellIs" dxfId="2455" priority="1773" operator="greaterThan">
      <formula>0</formula>
    </cfRule>
    <cfRule type="colorScale" priority="177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9">
    <cfRule type="cellIs" dxfId="2454" priority="1771" operator="greaterThan">
      <formula>0</formula>
    </cfRule>
    <cfRule type="colorScale" priority="177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0">
    <cfRule type="cellIs" dxfId="2453" priority="1769" operator="greaterThan">
      <formula>0</formula>
    </cfRule>
    <cfRule type="colorScale" priority="177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1">
    <cfRule type="cellIs" dxfId="2452" priority="1767" operator="greaterThan">
      <formula>0</formula>
    </cfRule>
    <cfRule type="colorScale" priority="176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2">
    <cfRule type="cellIs" dxfId="2451" priority="1765" operator="greaterThan">
      <formula>0</formula>
    </cfRule>
    <cfRule type="colorScale" priority="176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3">
    <cfRule type="cellIs" dxfId="2450" priority="1763" operator="greaterThan">
      <formula>0</formula>
    </cfRule>
    <cfRule type="colorScale" priority="176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5">
    <cfRule type="cellIs" dxfId="2449" priority="1761" operator="greaterThan">
      <formula>0</formula>
    </cfRule>
    <cfRule type="colorScale" priority="176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4">
    <cfRule type="cellIs" dxfId="2448" priority="1759" operator="greaterThan">
      <formula>0</formula>
    </cfRule>
    <cfRule type="colorScale" priority="176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5">
    <cfRule type="cellIs" dxfId="2447" priority="1757" operator="greaterThan">
      <formula>0</formula>
    </cfRule>
    <cfRule type="colorScale" priority="175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6">
    <cfRule type="cellIs" dxfId="2446" priority="1755" operator="greaterThan">
      <formula>0</formula>
    </cfRule>
    <cfRule type="colorScale" priority="175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7">
    <cfRule type="cellIs" dxfId="2445" priority="1753" operator="greaterThan">
      <formula>0</formula>
    </cfRule>
    <cfRule type="colorScale" priority="175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4">
    <cfRule type="cellIs" dxfId="2444" priority="1751" operator="greaterThan">
      <formula>0</formula>
    </cfRule>
    <cfRule type="colorScale" priority="175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5">
    <cfRule type="cellIs" dxfId="2443" priority="1749" operator="greaterThan">
      <formula>0</formula>
    </cfRule>
    <cfRule type="colorScale" priority="175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6">
    <cfRule type="cellIs" dxfId="2442" priority="1747" operator="greaterThan">
      <formula>0</formula>
    </cfRule>
    <cfRule type="colorScale" priority="174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7">
    <cfRule type="cellIs" dxfId="2441" priority="1745" operator="greaterThan">
      <formula>0</formula>
    </cfRule>
    <cfRule type="colorScale" priority="174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8">
    <cfRule type="cellIs" dxfId="2440" priority="1743" operator="greaterThan">
      <formula>0</formula>
    </cfRule>
    <cfRule type="colorScale" priority="174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9">
    <cfRule type="cellIs" dxfId="2439" priority="1741" operator="greaterThan">
      <formula>0</formula>
    </cfRule>
    <cfRule type="colorScale" priority="174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0">
    <cfRule type="cellIs" dxfId="2438" priority="1739" operator="greaterThan">
      <formula>0</formula>
    </cfRule>
    <cfRule type="colorScale" priority="174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1">
    <cfRule type="cellIs" dxfId="2437" priority="1737" operator="greaterThan">
      <formula>0</formula>
    </cfRule>
    <cfRule type="colorScale" priority="173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2">
    <cfRule type="cellIs" dxfId="2436" priority="1735" operator="greaterThan">
      <formula>0</formula>
    </cfRule>
    <cfRule type="colorScale" priority="173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3">
    <cfRule type="cellIs" dxfId="2435" priority="1733" operator="greaterThan">
      <formula>0</formula>
    </cfRule>
    <cfRule type="colorScale" priority="17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4">
    <cfRule type="cellIs" dxfId="2434" priority="1731" operator="greaterThan">
      <formula>0</formula>
    </cfRule>
    <cfRule type="colorScale" priority="17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5">
    <cfRule type="cellIs" dxfId="2433" priority="1729" operator="greaterThan">
      <formula>0</formula>
    </cfRule>
    <cfRule type="colorScale" priority="17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6">
    <cfRule type="cellIs" dxfId="2432" priority="1727" operator="greaterThan">
      <formula>0</formula>
    </cfRule>
    <cfRule type="colorScale" priority="17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7">
    <cfRule type="cellIs" dxfId="2431" priority="1725" operator="greaterThan">
      <formula>0</formula>
    </cfRule>
    <cfRule type="colorScale" priority="17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3">
    <cfRule type="cellIs" dxfId="2430" priority="1723" operator="greaterThan">
      <formula>0</formula>
    </cfRule>
    <cfRule type="colorScale" priority="17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4">
    <cfRule type="cellIs" dxfId="2429" priority="1721" operator="greaterThan">
      <formula>0</formula>
    </cfRule>
    <cfRule type="colorScale" priority="17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5">
    <cfRule type="cellIs" dxfId="2428" priority="1719" operator="greaterThan">
      <formula>0</formula>
    </cfRule>
    <cfRule type="colorScale" priority="17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6">
    <cfRule type="cellIs" dxfId="2427" priority="1717" operator="greaterThan">
      <formula>0</formula>
    </cfRule>
    <cfRule type="colorScale" priority="17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7">
    <cfRule type="cellIs" dxfId="2426" priority="1715" operator="greaterThan">
      <formula>0</formula>
    </cfRule>
    <cfRule type="colorScale" priority="17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8">
    <cfRule type="cellIs" dxfId="2425" priority="1713" operator="greaterThan">
      <formula>0</formula>
    </cfRule>
    <cfRule type="colorScale" priority="17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9">
    <cfRule type="cellIs" dxfId="2424" priority="1711" operator="greaterThan">
      <formula>0</formula>
    </cfRule>
    <cfRule type="colorScale" priority="17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0">
    <cfRule type="cellIs" dxfId="2423" priority="1709" operator="greaterThan">
      <formula>0</formula>
    </cfRule>
    <cfRule type="colorScale" priority="17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1">
    <cfRule type="cellIs" dxfId="2422" priority="1707" operator="greaterThan">
      <formula>0</formula>
    </cfRule>
    <cfRule type="colorScale" priority="170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2">
    <cfRule type="cellIs" dxfId="2421" priority="1705" operator="greaterThan">
      <formula>0</formula>
    </cfRule>
    <cfRule type="colorScale" priority="170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3">
    <cfRule type="cellIs" dxfId="2420" priority="1703" operator="greaterThan">
      <formula>0</formula>
    </cfRule>
    <cfRule type="colorScale" priority="170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5">
    <cfRule type="cellIs" dxfId="2419" priority="1701" operator="greaterThan">
      <formula>0</formula>
    </cfRule>
    <cfRule type="colorScale" priority="170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4">
    <cfRule type="cellIs" dxfId="2418" priority="1699" operator="greaterThan">
      <formula>0</formula>
    </cfRule>
    <cfRule type="colorScale" priority="170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5">
    <cfRule type="cellIs" dxfId="2417" priority="1697" operator="greaterThan">
      <formula>0</formula>
    </cfRule>
    <cfRule type="colorScale" priority="169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6">
    <cfRule type="cellIs" dxfId="2416" priority="1695" operator="greaterThan">
      <formula>0</formula>
    </cfRule>
    <cfRule type="colorScale" priority="169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7">
    <cfRule type="cellIs" dxfId="2415" priority="1693" operator="greaterThan">
      <formula>0</formula>
    </cfRule>
    <cfRule type="colorScale" priority="169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4">
    <cfRule type="cellIs" dxfId="2414" priority="1691" operator="greaterThan">
      <formula>0</formula>
    </cfRule>
    <cfRule type="colorScale" priority="169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5">
    <cfRule type="cellIs" dxfId="2413" priority="1689" operator="greaterThan">
      <formula>0</formula>
    </cfRule>
    <cfRule type="colorScale" priority="169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6">
    <cfRule type="cellIs" dxfId="2412" priority="1687" operator="greaterThan">
      <formula>0</formula>
    </cfRule>
    <cfRule type="colorScale" priority="168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7">
    <cfRule type="cellIs" dxfId="2411" priority="1685" operator="greaterThan">
      <formula>0</formula>
    </cfRule>
    <cfRule type="colorScale" priority="168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8">
    <cfRule type="cellIs" dxfId="2410" priority="1683" operator="greaterThan">
      <formula>0</formula>
    </cfRule>
    <cfRule type="colorScale" priority="168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9">
    <cfRule type="cellIs" dxfId="2409" priority="1681" operator="greaterThan">
      <formula>0</formula>
    </cfRule>
    <cfRule type="colorScale" priority="168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0">
    <cfRule type="cellIs" dxfId="2408" priority="1679" operator="greaterThan">
      <formula>0</formula>
    </cfRule>
    <cfRule type="colorScale" priority="168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1">
    <cfRule type="cellIs" dxfId="2407" priority="1677" operator="greaterThan">
      <formula>0</formula>
    </cfRule>
    <cfRule type="colorScale" priority="167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2">
    <cfRule type="cellIs" dxfId="2406" priority="1675" operator="greaterThan">
      <formula>0</formula>
    </cfRule>
    <cfRule type="colorScale" priority="167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3">
    <cfRule type="cellIs" dxfId="2405" priority="1673" operator="greaterThan">
      <formula>0</formula>
    </cfRule>
    <cfRule type="colorScale" priority="167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4">
    <cfRule type="cellIs" dxfId="2404" priority="1671" operator="greaterThan">
      <formula>0</formula>
    </cfRule>
    <cfRule type="colorScale" priority="167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5">
    <cfRule type="cellIs" dxfId="2403" priority="1669" operator="greaterThan">
      <formula>0</formula>
    </cfRule>
    <cfRule type="colorScale" priority="167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6">
    <cfRule type="cellIs" dxfId="2402" priority="1667" operator="greaterThan">
      <formula>0</formula>
    </cfRule>
    <cfRule type="colorScale" priority="166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7">
    <cfRule type="cellIs" dxfId="2401" priority="1665" operator="greaterThan">
      <formula>0</formula>
    </cfRule>
    <cfRule type="colorScale" priority="166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3">
    <cfRule type="cellIs" dxfId="2400" priority="1663" operator="greaterThan">
      <formula>0</formula>
    </cfRule>
    <cfRule type="colorScale" priority="166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4">
    <cfRule type="cellIs" dxfId="2399" priority="1661" operator="greaterThan">
      <formula>0</formula>
    </cfRule>
    <cfRule type="colorScale" priority="166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5">
    <cfRule type="cellIs" dxfId="2398" priority="1659" operator="greaterThan">
      <formula>0</formula>
    </cfRule>
    <cfRule type="colorScale" priority="166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6">
    <cfRule type="cellIs" dxfId="2397" priority="1657" operator="greaterThan">
      <formula>0</formula>
    </cfRule>
    <cfRule type="colorScale" priority="165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7">
    <cfRule type="cellIs" dxfId="2396" priority="1655" operator="greaterThan">
      <formula>0</formula>
    </cfRule>
    <cfRule type="colorScale" priority="165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8">
    <cfRule type="cellIs" dxfId="2395" priority="1653" operator="greaterThan">
      <formula>0</formula>
    </cfRule>
    <cfRule type="colorScale" priority="165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9">
    <cfRule type="cellIs" dxfId="2394" priority="1651" operator="greaterThan">
      <formula>0</formula>
    </cfRule>
    <cfRule type="colorScale" priority="165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0">
    <cfRule type="cellIs" dxfId="2393" priority="1649" operator="greaterThan">
      <formula>0</formula>
    </cfRule>
    <cfRule type="colorScale" priority="165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1">
    <cfRule type="cellIs" dxfId="2392" priority="1647" operator="greaterThan">
      <formula>0</formula>
    </cfRule>
    <cfRule type="colorScale" priority="164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2">
    <cfRule type="cellIs" dxfId="2391" priority="1645" operator="greaterThan">
      <formula>0</formula>
    </cfRule>
    <cfRule type="colorScale" priority="164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3">
    <cfRule type="cellIs" dxfId="2390" priority="1643" operator="greaterThan">
      <formula>0</formula>
    </cfRule>
    <cfRule type="colorScale" priority="164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5">
    <cfRule type="cellIs" dxfId="2389" priority="1641" operator="greaterThan">
      <formula>0</formula>
    </cfRule>
    <cfRule type="colorScale" priority="164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4">
    <cfRule type="cellIs" dxfId="2388" priority="1639" operator="greaterThan">
      <formula>0</formula>
    </cfRule>
    <cfRule type="colorScale" priority="164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5">
    <cfRule type="cellIs" dxfId="2387" priority="1637" operator="greaterThan">
      <formula>0</formula>
    </cfRule>
    <cfRule type="colorScale" priority="163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6">
    <cfRule type="cellIs" dxfId="2386" priority="1635" operator="greaterThan">
      <formula>0</formula>
    </cfRule>
    <cfRule type="colorScale" priority="163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7">
    <cfRule type="cellIs" dxfId="2385" priority="1633" operator="greaterThan">
      <formula>0</formula>
    </cfRule>
    <cfRule type="colorScale" priority="16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4">
    <cfRule type="cellIs" dxfId="2384" priority="1631" operator="greaterThan">
      <formula>0</formula>
    </cfRule>
    <cfRule type="colorScale" priority="16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5">
    <cfRule type="cellIs" dxfId="2383" priority="1629" operator="greaterThan">
      <formula>0</formula>
    </cfRule>
    <cfRule type="colorScale" priority="16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6">
    <cfRule type="cellIs" dxfId="2382" priority="1627" operator="greaterThan">
      <formula>0</formula>
    </cfRule>
    <cfRule type="colorScale" priority="16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7">
    <cfRule type="cellIs" dxfId="2381" priority="1625" operator="greaterThan">
      <formula>0</formula>
    </cfRule>
    <cfRule type="colorScale" priority="16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8">
    <cfRule type="cellIs" dxfId="2380" priority="1623" operator="greaterThan">
      <formula>0</formula>
    </cfRule>
    <cfRule type="colorScale" priority="16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9">
    <cfRule type="cellIs" dxfId="2379" priority="1621" operator="greaterThan">
      <formula>0</formula>
    </cfRule>
    <cfRule type="colorScale" priority="16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0">
    <cfRule type="cellIs" dxfId="2378" priority="1619" operator="greaterThan">
      <formula>0</formula>
    </cfRule>
    <cfRule type="colorScale" priority="16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1">
    <cfRule type="cellIs" dxfId="2377" priority="1617" operator="greaterThan">
      <formula>0</formula>
    </cfRule>
    <cfRule type="colorScale" priority="16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2">
    <cfRule type="cellIs" dxfId="2376" priority="1615" operator="greaterThan">
      <formula>0</formula>
    </cfRule>
    <cfRule type="colorScale" priority="16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3">
    <cfRule type="cellIs" dxfId="2375" priority="1613" operator="greaterThan">
      <formula>0</formula>
    </cfRule>
    <cfRule type="colorScale" priority="16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4">
    <cfRule type="cellIs" dxfId="2374" priority="1611" operator="greaterThan">
      <formula>0</formula>
    </cfRule>
    <cfRule type="colorScale" priority="16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5">
    <cfRule type="cellIs" dxfId="2373" priority="1609" operator="greaterThan">
      <formula>0</formula>
    </cfRule>
    <cfRule type="colorScale" priority="16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6">
    <cfRule type="cellIs" dxfId="2372" priority="1607" operator="greaterThan">
      <formula>0</formula>
    </cfRule>
    <cfRule type="colorScale" priority="160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7">
    <cfRule type="cellIs" dxfId="2371" priority="1605" operator="greaterThan">
      <formula>0</formula>
    </cfRule>
    <cfRule type="colorScale" priority="160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3">
    <cfRule type="cellIs" dxfId="2370" priority="1603" operator="greaterThan">
      <formula>0</formula>
    </cfRule>
    <cfRule type="colorScale" priority="160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4">
    <cfRule type="cellIs" dxfId="2369" priority="1601" operator="greaterThan">
      <formula>0</formula>
    </cfRule>
    <cfRule type="colorScale" priority="160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5">
    <cfRule type="cellIs" dxfId="2368" priority="1599" operator="greaterThan">
      <formula>0</formula>
    </cfRule>
    <cfRule type="colorScale" priority="160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6">
    <cfRule type="cellIs" dxfId="2367" priority="1597" operator="greaterThan">
      <formula>0</formula>
    </cfRule>
    <cfRule type="colorScale" priority="159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7">
    <cfRule type="cellIs" dxfId="2366" priority="1595" operator="greaterThan">
      <formula>0</formula>
    </cfRule>
    <cfRule type="colorScale" priority="159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8">
    <cfRule type="cellIs" dxfId="2365" priority="1593" operator="greaterThan">
      <formula>0</formula>
    </cfRule>
    <cfRule type="colorScale" priority="159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9">
    <cfRule type="cellIs" dxfId="2364" priority="1591" operator="greaterThan">
      <formula>0</formula>
    </cfRule>
    <cfRule type="colorScale" priority="159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0">
    <cfRule type="cellIs" dxfId="2363" priority="1589" operator="greaterThan">
      <formula>0</formula>
    </cfRule>
    <cfRule type="colorScale" priority="159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1">
    <cfRule type="cellIs" dxfId="2362" priority="1587" operator="greaterThan">
      <formula>0</formula>
    </cfRule>
    <cfRule type="colorScale" priority="158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2">
    <cfRule type="cellIs" dxfId="2361" priority="1585" operator="greaterThan">
      <formula>0</formula>
    </cfRule>
    <cfRule type="colorScale" priority="158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3">
    <cfRule type="cellIs" dxfId="2360" priority="1583" operator="greaterThan">
      <formula>0</formula>
    </cfRule>
    <cfRule type="colorScale" priority="158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5">
    <cfRule type="cellIs" dxfId="2359" priority="1581" operator="greaterThan">
      <formula>0</formula>
    </cfRule>
    <cfRule type="colorScale" priority="158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4">
    <cfRule type="cellIs" dxfId="2358" priority="1579" operator="greaterThan">
      <formula>0</formula>
    </cfRule>
    <cfRule type="colorScale" priority="158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5">
    <cfRule type="cellIs" dxfId="2357" priority="1577" operator="greaterThan">
      <formula>0</formula>
    </cfRule>
    <cfRule type="colorScale" priority="157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6">
    <cfRule type="cellIs" dxfId="2356" priority="1575" operator="greaterThan">
      <formula>0</formula>
    </cfRule>
    <cfRule type="colorScale" priority="157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7">
    <cfRule type="cellIs" dxfId="2355" priority="1573" operator="greaterThan">
      <formula>0</formula>
    </cfRule>
    <cfRule type="colorScale" priority="157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4">
    <cfRule type="cellIs" dxfId="2354" priority="1571" operator="greaterThan">
      <formula>0</formula>
    </cfRule>
    <cfRule type="colorScale" priority="157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5">
    <cfRule type="cellIs" dxfId="2353" priority="1569" operator="greaterThan">
      <formula>0</formula>
    </cfRule>
    <cfRule type="colorScale" priority="157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6">
    <cfRule type="cellIs" dxfId="2352" priority="1567" operator="greaterThan">
      <formula>0</formula>
    </cfRule>
    <cfRule type="colorScale" priority="156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7">
    <cfRule type="cellIs" dxfId="2351" priority="1565" operator="greaterThan">
      <formula>0</formula>
    </cfRule>
    <cfRule type="colorScale" priority="156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8">
    <cfRule type="cellIs" dxfId="2350" priority="1563" operator="greaterThan">
      <formula>0</formula>
    </cfRule>
    <cfRule type="colorScale" priority="156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9">
    <cfRule type="cellIs" dxfId="2349" priority="1561" operator="greaterThan">
      <formula>0</formula>
    </cfRule>
    <cfRule type="colorScale" priority="156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0">
    <cfRule type="cellIs" dxfId="2348" priority="1559" operator="greaterThan">
      <formula>0</formula>
    </cfRule>
    <cfRule type="colorScale" priority="156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1">
    <cfRule type="cellIs" dxfId="2347" priority="1557" operator="greaterThan">
      <formula>0</formula>
    </cfRule>
    <cfRule type="colorScale" priority="155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2">
    <cfRule type="cellIs" dxfId="2346" priority="1555" operator="greaterThan">
      <formula>0</formula>
    </cfRule>
    <cfRule type="colorScale" priority="155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3">
    <cfRule type="cellIs" dxfId="2345" priority="1553" operator="greaterThan">
      <formula>0</formula>
    </cfRule>
    <cfRule type="colorScale" priority="155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4">
    <cfRule type="cellIs" dxfId="2344" priority="1551" operator="greaterThan">
      <formula>0</formula>
    </cfRule>
    <cfRule type="colorScale" priority="155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5">
    <cfRule type="cellIs" dxfId="2343" priority="1549" operator="greaterThan">
      <formula>0</formula>
    </cfRule>
    <cfRule type="colorScale" priority="155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6">
    <cfRule type="cellIs" dxfId="2342" priority="1547" operator="greaterThan">
      <formula>0</formula>
    </cfRule>
    <cfRule type="colorScale" priority="154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7">
    <cfRule type="cellIs" dxfId="2341" priority="1545" operator="greaterThan">
      <formula>0</formula>
    </cfRule>
    <cfRule type="colorScale" priority="154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3">
    <cfRule type="cellIs" dxfId="2340" priority="1543" operator="greaterThan">
      <formula>0</formula>
    </cfRule>
    <cfRule type="colorScale" priority="154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4">
    <cfRule type="cellIs" dxfId="2339" priority="1541" operator="greaterThan">
      <formula>0</formula>
    </cfRule>
    <cfRule type="colorScale" priority="154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5">
    <cfRule type="cellIs" dxfId="2338" priority="1539" operator="greaterThan">
      <formula>0</formula>
    </cfRule>
    <cfRule type="colorScale" priority="154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6">
    <cfRule type="cellIs" dxfId="2337" priority="1537" operator="greaterThan">
      <formula>0</formula>
    </cfRule>
    <cfRule type="colorScale" priority="153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7">
    <cfRule type="cellIs" dxfId="2336" priority="1535" operator="greaterThan">
      <formula>0</formula>
    </cfRule>
    <cfRule type="colorScale" priority="153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8">
    <cfRule type="cellIs" dxfId="2335" priority="1533" operator="greaterThan">
      <formula>0</formula>
    </cfRule>
    <cfRule type="colorScale" priority="15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9">
    <cfRule type="cellIs" dxfId="2334" priority="1531" operator="greaterThan">
      <formula>0</formula>
    </cfRule>
    <cfRule type="colorScale" priority="15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0">
    <cfRule type="cellIs" dxfId="2333" priority="1529" operator="greaterThan">
      <formula>0</formula>
    </cfRule>
    <cfRule type="colorScale" priority="15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1">
    <cfRule type="cellIs" dxfId="2332" priority="1527" operator="greaterThan">
      <formula>0</formula>
    </cfRule>
    <cfRule type="colorScale" priority="15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2">
    <cfRule type="cellIs" dxfId="2331" priority="1525" operator="greaterThan">
      <formula>0</formula>
    </cfRule>
    <cfRule type="colorScale" priority="15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3">
    <cfRule type="cellIs" dxfId="2330" priority="1523" operator="greaterThan">
      <formula>0</formula>
    </cfRule>
    <cfRule type="colorScale" priority="15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5">
    <cfRule type="cellIs" dxfId="2329" priority="1521" operator="greaterThan">
      <formula>0</formula>
    </cfRule>
    <cfRule type="colorScale" priority="15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4">
    <cfRule type="cellIs" dxfId="2328" priority="1519" operator="greaterThan">
      <formula>0</formula>
    </cfRule>
    <cfRule type="colorScale" priority="15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5">
    <cfRule type="cellIs" dxfId="2327" priority="1517" operator="greaterThan">
      <formula>0</formula>
    </cfRule>
    <cfRule type="colorScale" priority="15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6">
    <cfRule type="cellIs" dxfId="2326" priority="1515" operator="greaterThan">
      <formula>0</formula>
    </cfRule>
    <cfRule type="colorScale" priority="15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7">
    <cfRule type="cellIs" dxfId="2325" priority="1513" operator="greaterThan">
      <formula>0</formula>
    </cfRule>
    <cfRule type="colorScale" priority="15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4">
    <cfRule type="cellIs" dxfId="2324" priority="1511" operator="greaterThan">
      <formula>0</formula>
    </cfRule>
    <cfRule type="colorScale" priority="15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5">
    <cfRule type="cellIs" dxfId="2323" priority="1509" operator="greaterThan">
      <formula>0</formula>
    </cfRule>
    <cfRule type="colorScale" priority="15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6">
    <cfRule type="cellIs" dxfId="2322" priority="1507" operator="greaterThan">
      <formula>0</formula>
    </cfRule>
    <cfRule type="colorScale" priority="150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7">
    <cfRule type="cellIs" dxfId="2321" priority="1505" operator="greaterThan">
      <formula>0</formula>
    </cfRule>
    <cfRule type="colorScale" priority="150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8">
    <cfRule type="cellIs" dxfId="2320" priority="1503" operator="greaterThan">
      <formula>0</formula>
    </cfRule>
    <cfRule type="colorScale" priority="150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9">
    <cfRule type="cellIs" dxfId="2319" priority="1501" operator="greaterThan">
      <formula>0</formula>
    </cfRule>
    <cfRule type="colorScale" priority="150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0">
    <cfRule type="cellIs" dxfId="2318" priority="1499" operator="greaterThan">
      <formula>0</formula>
    </cfRule>
    <cfRule type="colorScale" priority="150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1">
    <cfRule type="cellIs" dxfId="2317" priority="1497" operator="greaterThan">
      <formula>0</formula>
    </cfRule>
    <cfRule type="colorScale" priority="149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2">
    <cfRule type="cellIs" dxfId="2316" priority="1495" operator="greaterThan">
      <formula>0</formula>
    </cfRule>
    <cfRule type="colorScale" priority="149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3">
    <cfRule type="cellIs" dxfId="2315" priority="1493" operator="greaterThan">
      <formula>0</formula>
    </cfRule>
    <cfRule type="colorScale" priority="149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4">
    <cfRule type="cellIs" dxfId="2314" priority="1491" operator="greaterThan">
      <formula>0</formula>
    </cfRule>
    <cfRule type="colorScale" priority="149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5">
    <cfRule type="cellIs" dxfId="2313" priority="1489" operator="greaterThan">
      <formula>0</formula>
    </cfRule>
    <cfRule type="colorScale" priority="149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6">
    <cfRule type="cellIs" dxfId="2312" priority="1487" operator="greaterThan">
      <formula>0</formula>
    </cfRule>
    <cfRule type="colorScale" priority="148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7">
    <cfRule type="cellIs" dxfId="2311" priority="1485" operator="greaterThan">
      <formula>0</formula>
    </cfRule>
    <cfRule type="colorScale" priority="148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3">
    <cfRule type="cellIs" dxfId="2310" priority="1483" operator="greaterThan">
      <formula>0</formula>
    </cfRule>
    <cfRule type="colorScale" priority="148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4">
    <cfRule type="cellIs" dxfId="2309" priority="1481" operator="greaterThan">
      <formula>0</formula>
    </cfRule>
    <cfRule type="colorScale" priority="148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5">
    <cfRule type="cellIs" dxfId="2308" priority="1479" operator="greaterThan">
      <formula>0</formula>
    </cfRule>
    <cfRule type="colorScale" priority="148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6">
    <cfRule type="cellIs" dxfId="2307" priority="1477" operator="greaterThan">
      <formula>0</formula>
    </cfRule>
    <cfRule type="colorScale" priority="147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7">
    <cfRule type="cellIs" dxfId="2306" priority="1475" operator="greaterThan">
      <formula>0</formula>
    </cfRule>
    <cfRule type="colorScale" priority="147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8">
    <cfRule type="cellIs" dxfId="2305" priority="1473" operator="greaterThan">
      <formula>0</formula>
    </cfRule>
    <cfRule type="colorScale" priority="147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9">
    <cfRule type="cellIs" dxfId="2304" priority="1471" operator="greaterThan">
      <formula>0</formula>
    </cfRule>
    <cfRule type="colorScale" priority="147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0">
    <cfRule type="cellIs" dxfId="2303" priority="1469" operator="greaterThan">
      <formula>0</formula>
    </cfRule>
    <cfRule type="colorScale" priority="147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1">
    <cfRule type="cellIs" dxfId="2302" priority="1467" operator="greaterThan">
      <formula>0</formula>
    </cfRule>
    <cfRule type="colorScale" priority="146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2">
    <cfRule type="cellIs" dxfId="2301" priority="1465" operator="greaterThan">
      <formula>0</formula>
    </cfRule>
    <cfRule type="colorScale" priority="146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3">
    <cfRule type="cellIs" dxfId="2300" priority="1463" operator="greaterThan">
      <formula>0</formula>
    </cfRule>
    <cfRule type="colorScale" priority="146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5">
    <cfRule type="cellIs" dxfId="2299" priority="1461" operator="greaterThan">
      <formula>0</formula>
    </cfRule>
    <cfRule type="colorScale" priority="146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4">
    <cfRule type="cellIs" dxfId="2298" priority="1459" operator="greaterThan">
      <formula>0</formula>
    </cfRule>
    <cfRule type="colorScale" priority="146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5">
    <cfRule type="cellIs" dxfId="2297" priority="1457" operator="greaterThan">
      <formula>0</formula>
    </cfRule>
    <cfRule type="colorScale" priority="145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6">
    <cfRule type="cellIs" dxfId="2296" priority="1455" operator="greaterThan">
      <formula>0</formula>
    </cfRule>
    <cfRule type="colorScale" priority="145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7">
    <cfRule type="cellIs" dxfId="2295" priority="1453" operator="greaterThan">
      <formula>0</formula>
    </cfRule>
    <cfRule type="colorScale" priority="145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4">
    <cfRule type="cellIs" dxfId="2294" priority="1451" operator="greaterThan">
      <formula>0</formula>
    </cfRule>
    <cfRule type="colorScale" priority="145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5">
    <cfRule type="cellIs" dxfId="2293" priority="1449" operator="greaterThan">
      <formula>0</formula>
    </cfRule>
    <cfRule type="colorScale" priority="145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6">
    <cfRule type="cellIs" dxfId="2292" priority="1447" operator="greaterThan">
      <formula>0</formula>
    </cfRule>
    <cfRule type="colorScale" priority="144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7">
    <cfRule type="cellIs" dxfId="2291" priority="1445" operator="greaterThan">
      <formula>0</formula>
    </cfRule>
    <cfRule type="colorScale" priority="144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8">
    <cfRule type="cellIs" dxfId="2290" priority="1443" operator="greaterThan">
      <formula>0</formula>
    </cfRule>
    <cfRule type="colorScale" priority="144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9">
    <cfRule type="cellIs" dxfId="2289" priority="1441" operator="greaterThan">
      <formula>0</formula>
    </cfRule>
    <cfRule type="colorScale" priority="144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0">
    <cfRule type="cellIs" dxfId="2288" priority="1439" operator="greaterThan">
      <formula>0</formula>
    </cfRule>
    <cfRule type="colorScale" priority="144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1">
    <cfRule type="cellIs" dxfId="2287" priority="1437" operator="greaterThan">
      <formula>0</formula>
    </cfRule>
    <cfRule type="colorScale" priority="143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2">
    <cfRule type="cellIs" dxfId="2286" priority="1435" operator="greaterThan">
      <formula>0</formula>
    </cfRule>
    <cfRule type="colorScale" priority="143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3">
    <cfRule type="cellIs" dxfId="2285" priority="1433" operator="greaterThan">
      <formula>0</formula>
    </cfRule>
    <cfRule type="colorScale" priority="14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4">
    <cfRule type="cellIs" dxfId="2284" priority="1431" operator="greaterThan">
      <formula>0</formula>
    </cfRule>
    <cfRule type="colorScale" priority="14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5">
    <cfRule type="cellIs" dxfId="2283" priority="1429" operator="greaterThan">
      <formula>0</formula>
    </cfRule>
    <cfRule type="colorScale" priority="14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6">
    <cfRule type="cellIs" dxfId="2282" priority="1427" operator="greaterThan">
      <formula>0</formula>
    </cfRule>
    <cfRule type="colorScale" priority="14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7">
    <cfRule type="cellIs" dxfId="2281" priority="1425" operator="greaterThan">
      <formula>0</formula>
    </cfRule>
    <cfRule type="colorScale" priority="14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3">
    <cfRule type="cellIs" dxfId="2280" priority="1423" operator="greaterThan">
      <formula>0</formula>
    </cfRule>
    <cfRule type="colorScale" priority="14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4">
    <cfRule type="cellIs" dxfId="2279" priority="1421" operator="greaterThan">
      <formula>0</formula>
    </cfRule>
    <cfRule type="colorScale" priority="14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5">
    <cfRule type="cellIs" dxfId="2278" priority="1419" operator="greaterThan">
      <formula>0</formula>
    </cfRule>
    <cfRule type="colorScale" priority="14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6">
    <cfRule type="cellIs" dxfId="2277" priority="1417" operator="greaterThan">
      <formula>0</formula>
    </cfRule>
    <cfRule type="colorScale" priority="14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7">
    <cfRule type="cellIs" dxfId="2276" priority="1415" operator="greaterThan">
      <formula>0</formula>
    </cfRule>
    <cfRule type="colorScale" priority="14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8">
    <cfRule type="cellIs" dxfId="2275" priority="1413" operator="greaterThan">
      <formula>0</formula>
    </cfRule>
    <cfRule type="colorScale" priority="14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9">
    <cfRule type="cellIs" dxfId="2274" priority="1411" operator="greaterThan">
      <formula>0</formula>
    </cfRule>
    <cfRule type="colorScale" priority="14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0">
    <cfRule type="cellIs" dxfId="2273" priority="1409" operator="greaterThan">
      <formula>0</formula>
    </cfRule>
    <cfRule type="colorScale" priority="14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1">
    <cfRule type="cellIs" dxfId="2272" priority="1407" operator="greaterThan">
      <formula>0</formula>
    </cfRule>
    <cfRule type="colorScale" priority="140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2">
    <cfRule type="cellIs" dxfId="2271" priority="1405" operator="greaterThan">
      <formula>0</formula>
    </cfRule>
    <cfRule type="colorScale" priority="140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3">
    <cfRule type="cellIs" dxfId="2270" priority="1403" operator="greaterThan">
      <formula>0</formula>
    </cfRule>
    <cfRule type="colorScale" priority="140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5">
    <cfRule type="cellIs" dxfId="2269" priority="1401" operator="greaterThan">
      <formula>0</formula>
    </cfRule>
    <cfRule type="colorScale" priority="140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4">
    <cfRule type="cellIs" dxfId="2268" priority="1399" operator="greaterThan">
      <formula>0</formula>
    </cfRule>
    <cfRule type="colorScale" priority="140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5">
    <cfRule type="cellIs" dxfId="2267" priority="1397" operator="greaterThan">
      <formula>0</formula>
    </cfRule>
    <cfRule type="colorScale" priority="139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6">
    <cfRule type="cellIs" dxfId="2266" priority="1395" operator="greaterThan">
      <formula>0</formula>
    </cfRule>
    <cfRule type="colorScale" priority="139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7">
    <cfRule type="cellIs" dxfId="2265" priority="1393" operator="greaterThan">
      <formula>0</formula>
    </cfRule>
    <cfRule type="colorScale" priority="139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4">
    <cfRule type="cellIs" dxfId="2264" priority="1391" operator="greaterThan">
      <formula>0</formula>
    </cfRule>
    <cfRule type="colorScale" priority="139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5">
    <cfRule type="cellIs" dxfId="2263" priority="1389" operator="greaterThan">
      <formula>0</formula>
    </cfRule>
    <cfRule type="colorScale" priority="139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6">
    <cfRule type="cellIs" dxfId="2262" priority="1387" operator="greaterThan">
      <formula>0</formula>
    </cfRule>
    <cfRule type="colorScale" priority="138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7">
    <cfRule type="cellIs" dxfId="2261" priority="1385" operator="greaterThan">
      <formula>0</formula>
    </cfRule>
    <cfRule type="colorScale" priority="138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8">
    <cfRule type="cellIs" dxfId="2260" priority="1383" operator="greaterThan">
      <formula>0</formula>
    </cfRule>
    <cfRule type="colorScale" priority="138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9">
    <cfRule type="cellIs" dxfId="2259" priority="1381" operator="greaterThan">
      <formula>0</formula>
    </cfRule>
    <cfRule type="colorScale" priority="138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0">
    <cfRule type="cellIs" dxfId="2258" priority="1379" operator="greaterThan">
      <formula>0</formula>
    </cfRule>
    <cfRule type="colorScale" priority="138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1">
    <cfRule type="cellIs" dxfId="2257" priority="1377" operator="greaterThan">
      <formula>0</formula>
    </cfRule>
    <cfRule type="colorScale" priority="137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2">
    <cfRule type="cellIs" dxfId="2256" priority="1375" operator="greaterThan">
      <formula>0</formula>
    </cfRule>
    <cfRule type="colorScale" priority="137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3">
    <cfRule type="cellIs" dxfId="2255" priority="1373" operator="greaterThan">
      <formula>0</formula>
    </cfRule>
    <cfRule type="colorScale" priority="137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4">
    <cfRule type="cellIs" dxfId="2254" priority="1371" operator="greaterThan">
      <formula>0</formula>
    </cfRule>
    <cfRule type="colorScale" priority="137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5">
    <cfRule type="cellIs" dxfId="2253" priority="1369" operator="greaterThan">
      <formula>0</formula>
    </cfRule>
    <cfRule type="colorScale" priority="137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6">
    <cfRule type="cellIs" dxfId="2252" priority="1367" operator="greaterThan">
      <formula>0</formula>
    </cfRule>
    <cfRule type="colorScale" priority="136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7">
    <cfRule type="cellIs" dxfId="2251" priority="1365" operator="greaterThan">
      <formula>0</formula>
    </cfRule>
    <cfRule type="colorScale" priority="136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3">
    <cfRule type="cellIs" dxfId="2250" priority="1363" operator="greaterThan">
      <formula>0</formula>
    </cfRule>
    <cfRule type="colorScale" priority="136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4">
    <cfRule type="cellIs" dxfId="2249" priority="1361" operator="greaterThan">
      <formula>0</formula>
    </cfRule>
    <cfRule type="colorScale" priority="136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5">
    <cfRule type="cellIs" dxfId="2248" priority="1359" operator="greaterThan">
      <formula>0</formula>
    </cfRule>
    <cfRule type="colorScale" priority="136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6">
    <cfRule type="cellIs" dxfId="2247" priority="1357" operator="greaterThan">
      <formula>0</formula>
    </cfRule>
    <cfRule type="colorScale" priority="135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7">
    <cfRule type="cellIs" dxfId="2246" priority="1355" operator="greaterThan">
      <formula>0</formula>
    </cfRule>
    <cfRule type="colorScale" priority="135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8">
    <cfRule type="cellIs" dxfId="2245" priority="1353" operator="greaterThan">
      <formula>0</formula>
    </cfRule>
    <cfRule type="colorScale" priority="135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9">
    <cfRule type="cellIs" dxfId="2244" priority="1351" operator="greaterThan">
      <formula>0</formula>
    </cfRule>
    <cfRule type="colorScale" priority="135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0">
    <cfRule type="cellIs" dxfId="2243" priority="1349" operator="greaterThan">
      <formula>0</formula>
    </cfRule>
    <cfRule type="colorScale" priority="135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1">
    <cfRule type="cellIs" dxfId="2242" priority="1347" operator="greaterThan">
      <formula>0</formula>
    </cfRule>
    <cfRule type="colorScale" priority="134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2">
    <cfRule type="cellIs" dxfId="2241" priority="1345" operator="greaterThan">
      <formula>0</formula>
    </cfRule>
    <cfRule type="colorScale" priority="134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3">
    <cfRule type="cellIs" dxfId="2240" priority="1343" operator="greaterThan">
      <formula>0</formula>
    </cfRule>
    <cfRule type="colorScale" priority="134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5">
    <cfRule type="cellIs" dxfId="2239" priority="1341" operator="greaterThan">
      <formula>0</formula>
    </cfRule>
    <cfRule type="colorScale" priority="134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4">
    <cfRule type="cellIs" dxfId="2238" priority="1339" operator="greaterThan">
      <formula>0</formula>
    </cfRule>
    <cfRule type="colorScale" priority="134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5">
    <cfRule type="cellIs" dxfId="2237" priority="1337" operator="greaterThan">
      <formula>0</formula>
    </cfRule>
    <cfRule type="colorScale" priority="133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6">
    <cfRule type="cellIs" dxfId="2236" priority="1335" operator="greaterThan">
      <formula>0</formula>
    </cfRule>
    <cfRule type="colorScale" priority="133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7">
    <cfRule type="cellIs" dxfId="2235" priority="1333" operator="greaterThan">
      <formula>0</formula>
    </cfRule>
    <cfRule type="colorScale" priority="13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4">
    <cfRule type="cellIs" dxfId="2234" priority="1331" operator="greaterThan">
      <formula>0</formula>
    </cfRule>
    <cfRule type="colorScale" priority="13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5">
    <cfRule type="cellIs" dxfId="2233" priority="1329" operator="greaterThan">
      <formula>0</formula>
    </cfRule>
    <cfRule type="colorScale" priority="13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6">
    <cfRule type="cellIs" dxfId="2232" priority="1327" operator="greaterThan">
      <formula>0</formula>
    </cfRule>
    <cfRule type="colorScale" priority="13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7">
    <cfRule type="cellIs" dxfId="2231" priority="1325" operator="greaterThan">
      <formula>0</formula>
    </cfRule>
    <cfRule type="colorScale" priority="13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8">
    <cfRule type="cellIs" dxfId="2230" priority="1323" operator="greaterThan">
      <formula>0</formula>
    </cfRule>
    <cfRule type="colorScale" priority="13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9">
    <cfRule type="cellIs" dxfId="2229" priority="1321" operator="greaterThan">
      <formula>0</formula>
    </cfRule>
    <cfRule type="colorScale" priority="13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0">
    <cfRule type="cellIs" dxfId="2228" priority="1319" operator="greaterThan">
      <formula>0</formula>
    </cfRule>
    <cfRule type="colorScale" priority="13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1">
    <cfRule type="cellIs" dxfId="2227" priority="1317" operator="greaterThan">
      <formula>0</formula>
    </cfRule>
    <cfRule type="colorScale" priority="13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2">
    <cfRule type="cellIs" dxfId="2226" priority="1315" operator="greaterThan">
      <formula>0</formula>
    </cfRule>
    <cfRule type="colorScale" priority="13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3">
    <cfRule type="cellIs" dxfId="2225" priority="1313" operator="greaterThan">
      <formula>0</formula>
    </cfRule>
    <cfRule type="colorScale" priority="13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4">
    <cfRule type="cellIs" dxfId="2224" priority="1311" operator="greaterThan">
      <formula>0</formula>
    </cfRule>
    <cfRule type="colorScale" priority="13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5">
    <cfRule type="cellIs" dxfId="2223" priority="1309" operator="greaterThan">
      <formula>0</formula>
    </cfRule>
    <cfRule type="colorScale" priority="13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6">
    <cfRule type="cellIs" dxfId="2222" priority="1307" operator="greaterThan">
      <formula>0</formula>
    </cfRule>
    <cfRule type="colorScale" priority="130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7">
    <cfRule type="cellIs" dxfId="2221" priority="1305" operator="greaterThan">
      <formula>0</formula>
    </cfRule>
    <cfRule type="colorScale" priority="130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3">
    <cfRule type="cellIs" dxfId="2220" priority="1303" operator="greaterThan">
      <formula>0</formula>
    </cfRule>
    <cfRule type="colorScale" priority="130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4">
    <cfRule type="cellIs" dxfId="2219" priority="1301" operator="greaterThan">
      <formula>0</formula>
    </cfRule>
    <cfRule type="colorScale" priority="130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5">
    <cfRule type="cellIs" dxfId="2218" priority="1299" operator="greaterThan">
      <formula>0</formula>
    </cfRule>
    <cfRule type="colorScale" priority="130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6">
    <cfRule type="cellIs" dxfId="2217" priority="1297" operator="greaterThan">
      <formula>0</formula>
    </cfRule>
    <cfRule type="colorScale" priority="129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7">
    <cfRule type="cellIs" dxfId="2216" priority="1295" operator="greaterThan">
      <formula>0</formula>
    </cfRule>
    <cfRule type="colorScale" priority="129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8">
    <cfRule type="cellIs" dxfId="2215" priority="1293" operator="greaterThan">
      <formula>0</formula>
    </cfRule>
    <cfRule type="colorScale" priority="129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9">
    <cfRule type="cellIs" dxfId="2214" priority="1291" operator="greaterThan">
      <formula>0</formula>
    </cfRule>
    <cfRule type="colorScale" priority="129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0">
    <cfRule type="cellIs" dxfId="2213" priority="1289" operator="greaterThan">
      <formula>0</formula>
    </cfRule>
    <cfRule type="colorScale" priority="129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1">
    <cfRule type="cellIs" dxfId="2212" priority="1287" operator="greaterThan">
      <formula>0</formula>
    </cfRule>
    <cfRule type="colorScale" priority="128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2">
    <cfRule type="cellIs" dxfId="2211" priority="1285" operator="greaterThan">
      <formula>0</formula>
    </cfRule>
    <cfRule type="colorScale" priority="128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3">
    <cfRule type="cellIs" dxfId="2210" priority="1283" operator="greaterThan">
      <formula>0</formula>
    </cfRule>
    <cfRule type="colorScale" priority="128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5">
    <cfRule type="cellIs" dxfId="2209" priority="1281" operator="greaterThan">
      <formula>0</formula>
    </cfRule>
    <cfRule type="colorScale" priority="128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4">
    <cfRule type="cellIs" dxfId="2208" priority="1279" operator="greaterThan">
      <formula>0</formula>
    </cfRule>
    <cfRule type="colorScale" priority="128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5">
    <cfRule type="cellIs" dxfId="2207" priority="1277" operator="greaterThan">
      <formula>0</formula>
    </cfRule>
    <cfRule type="colorScale" priority="127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6">
    <cfRule type="cellIs" dxfId="2206" priority="1275" operator="greaterThan">
      <formula>0</formula>
    </cfRule>
    <cfRule type="colorScale" priority="127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7">
    <cfRule type="cellIs" dxfId="2205" priority="1273" operator="greaterThan">
      <formula>0</formula>
    </cfRule>
    <cfRule type="colorScale" priority="127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4">
    <cfRule type="cellIs" dxfId="2204" priority="1271" operator="greaterThan">
      <formula>0</formula>
    </cfRule>
    <cfRule type="colorScale" priority="127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5">
    <cfRule type="cellIs" dxfId="2203" priority="1269" operator="greaterThan">
      <formula>0</formula>
    </cfRule>
    <cfRule type="colorScale" priority="127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6">
    <cfRule type="cellIs" dxfId="2202" priority="1267" operator="greaterThan">
      <formula>0</formula>
    </cfRule>
    <cfRule type="colorScale" priority="126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7">
    <cfRule type="cellIs" dxfId="2201" priority="1265" operator="greaterThan">
      <formula>0</formula>
    </cfRule>
    <cfRule type="colorScale" priority="126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8">
    <cfRule type="cellIs" dxfId="2200" priority="1263" operator="greaterThan">
      <formula>0</formula>
    </cfRule>
    <cfRule type="colorScale" priority="126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9">
    <cfRule type="cellIs" dxfId="2199" priority="1261" operator="greaterThan">
      <formula>0</formula>
    </cfRule>
    <cfRule type="colorScale" priority="126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0">
    <cfRule type="cellIs" dxfId="2198" priority="1259" operator="greaterThan">
      <formula>0</formula>
    </cfRule>
    <cfRule type="colorScale" priority="126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1">
    <cfRule type="cellIs" dxfId="2197" priority="1257" operator="greaterThan">
      <formula>0</formula>
    </cfRule>
    <cfRule type="colorScale" priority="125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2">
    <cfRule type="cellIs" dxfId="2196" priority="1255" operator="greaterThan">
      <formula>0</formula>
    </cfRule>
    <cfRule type="colorScale" priority="125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3">
    <cfRule type="cellIs" dxfId="2195" priority="1253" operator="greaterThan">
      <formula>0</formula>
    </cfRule>
    <cfRule type="colorScale" priority="125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4">
    <cfRule type="cellIs" dxfId="2194" priority="1251" operator="greaterThan">
      <formula>0</formula>
    </cfRule>
    <cfRule type="colorScale" priority="125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5">
    <cfRule type="cellIs" dxfId="2193" priority="1249" operator="greaterThan">
      <formula>0</formula>
    </cfRule>
    <cfRule type="colorScale" priority="125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6">
    <cfRule type="cellIs" dxfId="2192" priority="1247" operator="greaterThan">
      <formula>0</formula>
    </cfRule>
    <cfRule type="colorScale" priority="124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7">
    <cfRule type="cellIs" dxfId="2191" priority="1245" operator="greaterThan">
      <formula>0</formula>
    </cfRule>
    <cfRule type="colorScale" priority="124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2">
    <cfRule type="cellIs" dxfId="2190" priority="1243" operator="greaterThan">
      <formula>0</formula>
    </cfRule>
    <cfRule type="colorScale" priority="124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3">
    <cfRule type="cellIs" dxfId="2189" priority="1241" operator="greaterThan">
      <formula>0</formula>
    </cfRule>
    <cfRule type="colorScale" priority="124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4">
    <cfRule type="cellIs" dxfId="2188" priority="1239" operator="greaterThan">
      <formula>0</formula>
    </cfRule>
    <cfRule type="colorScale" priority="124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5">
    <cfRule type="cellIs" dxfId="2187" priority="1237" operator="greaterThan">
      <formula>0</formula>
    </cfRule>
    <cfRule type="colorScale" priority="123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6">
    <cfRule type="cellIs" dxfId="2186" priority="1235" operator="greaterThan">
      <formula>0</formula>
    </cfRule>
    <cfRule type="colorScale" priority="123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7">
    <cfRule type="cellIs" dxfId="2185" priority="1233" operator="greaterThan">
      <formula>0</formula>
    </cfRule>
    <cfRule type="colorScale" priority="12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8">
    <cfRule type="cellIs" dxfId="2184" priority="1231" operator="greaterThan">
      <formula>0</formula>
    </cfRule>
    <cfRule type="colorScale" priority="12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9">
    <cfRule type="cellIs" dxfId="2183" priority="1229" operator="greaterThan">
      <formula>0</formula>
    </cfRule>
    <cfRule type="colorScale" priority="12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0">
    <cfRule type="cellIs" dxfId="2182" priority="1227" operator="greaterThan">
      <formula>0</formula>
    </cfRule>
    <cfRule type="colorScale" priority="12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1">
    <cfRule type="cellIs" dxfId="2181" priority="1225" operator="greaterThan">
      <formula>0</formula>
    </cfRule>
    <cfRule type="colorScale" priority="12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2">
    <cfRule type="cellIs" dxfId="2180" priority="1223" operator="greaterThan">
      <formula>0</formula>
    </cfRule>
    <cfRule type="colorScale" priority="12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4">
    <cfRule type="cellIs" dxfId="2179" priority="1221" operator="greaterThan">
      <formula>0</formula>
    </cfRule>
    <cfRule type="colorScale" priority="12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3">
    <cfRule type="cellIs" dxfId="2178" priority="1219" operator="greaterThan">
      <formula>0</formula>
    </cfRule>
    <cfRule type="colorScale" priority="12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4">
    <cfRule type="cellIs" dxfId="2177" priority="1217" operator="greaterThan">
      <formula>0</formula>
    </cfRule>
    <cfRule type="colorScale" priority="12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5">
    <cfRule type="cellIs" dxfId="2176" priority="1215" operator="greaterThan">
      <formula>0</formula>
    </cfRule>
    <cfRule type="colorScale" priority="12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6">
    <cfRule type="cellIs" dxfId="2175" priority="1213" operator="greaterThan">
      <formula>0</formula>
    </cfRule>
    <cfRule type="colorScale" priority="12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2">
    <cfRule type="cellIs" dxfId="2174" priority="1211" operator="greaterThan">
      <formula>0</formula>
    </cfRule>
    <cfRule type="colorScale" priority="12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3">
    <cfRule type="cellIs" dxfId="2173" priority="1209" operator="greaterThan">
      <formula>0</formula>
    </cfRule>
    <cfRule type="colorScale" priority="12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4">
    <cfRule type="cellIs" dxfId="2172" priority="1207" operator="greaterThan">
      <formula>0</formula>
    </cfRule>
    <cfRule type="colorScale" priority="120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5">
    <cfRule type="cellIs" dxfId="2171" priority="1205" operator="greaterThan">
      <formula>0</formula>
    </cfRule>
    <cfRule type="colorScale" priority="120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6">
    <cfRule type="cellIs" dxfId="2170" priority="1203" operator="greaterThan">
      <formula>0</formula>
    </cfRule>
    <cfRule type="colorScale" priority="120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7">
    <cfRule type="cellIs" dxfId="2169" priority="1201" operator="greaterThan">
      <formula>0</formula>
    </cfRule>
    <cfRule type="colorScale" priority="120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8">
    <cfRule type="cellIs" dxfId="2168" priority="1199" operator="greaterThan">
      <formula>0</formula>
    </cfRule>
    <cfRule type="colorScale" priority="120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9">
    <cfRule type="cellIs" dxfId="2167" priority="1197" operator="greaterThan">
      <formula>0</formula>
    </cfRule>
    <cfRule type="colorScale" priority="119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0">
    <cfRule type="cellIs" dxfId="2166" priority="1195" operator="greaterThan">
      <formula>0</formula>
    </cfRule>
    <cfRule type="colorScale" priority="119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1">
    <cfRule type="cellIs" dxfId="2165" priority="1193" operator="greaterThan">
      <formula>0</formula>
    </cfRule>
    <cfRule type="colorScale" priority="119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2">
    <cfRule type="cellIs" dxfId="2164" priority="1191" operator="greaterThan">
      <formula>0</formula>
    </cfRule>
    <cfRule type="colorScale" priority="119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4">
    <cfRule type="cellIs" dxfId="2163" priority="1189" operator="greaterThan">
      <formula>0</formula>
    </cfRule>
    <cfRule type="colorScale" priority="119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3">
    <cfRule type="cellIs" dxfId="2162" priority="1187" operator="greaterThan">
      <formula>0</formula>
    </cfRule>
    <cfRule type="colorScale" priority="118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4">
    <cfRule type="cellIs" dxfId="2161" priority="1185" operator="greaterThan">
      <formula>0</formula>
    </cfRule>
    <cfRule type="colorScale" priority="118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5">
    <cfRule type="cellIs" dxfId="2160" priority="1183" operator="greaterThan">
      <formula>0</formula>
    </cfRule>
    <cfRule type="colorScale" priority="118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6">
    <cfRule type="cellIs" dxfId="2159" priority="1181" operator="greaterThan">
      <formula>0</formula>
    </cfRule>
    <cfRule type="colorScale" priority="118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2">
    <cfRule type="cellIs" dxfId="2158" priority="1179" operator="greaterThan">
      <formula>0</formula>
    </cfRule>
    <cfRule type="colorScale" priority="118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3">
    <cfRule type="cellIs" dxfId="2157" priority="1177" operator="greaterThan">
      <formula>0</formula>
    </cfRule>
    <cfRule type="colorScale" priority="117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4">
    <cfRule type="cellIs" dxfId="2156" priority="1175" operator="greaterThan">
      <formula>0</formula>
    </cfRule>
    <cfRule type="colorScale" priority="117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5">
    <cfRule type="cellIs" dxfId="2155" priority="1173" operator="greaterThan">
      <formula>0</formula>
    </cfRule>
    <cfRule type="colorScale" priority="117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6">
    <cfRule type="cellIs" dxfId="2154" priority="1171" operator="greaterThan">
      <formula>0</formula>
    </cfRule>
    <cfRule type="colorScale" priority="117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7">
    <cfRule type="cellIs" dxfId="2153" priority="1169" operator="greaterThan">
      <formula>0</formula>
    </cfRule>
    <cfRule type="colorScale" priority="117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8">
    <cfRule type="cellIs" dxfId="2152" priority="1167" operator="greaterThan">
      <formula>0</formula>
    </cfRule>
    <cfRule type="colorScale" priority="116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9">
    <cfRule type="cellIs" dxfId="2151" priority="1165" operator="greaterThan">
      <formula>0</formula>
    </cfRule>
    <cfRule type="colorScale" priority="116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0">
    <cfRule type="cellIs" dxfId="2150" priority="1163" operator="greaterThan">
      <formula>0</formula>
    </cfRule>
    <cfRule type="colorScale" priority="116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1">
    <cfRule type="cellIs" dxfId="2149" priority="1161" operator="greaterThan">
      <formula>0</formula>
    </cfRule>
    <cfRule type="colorScale" priority="116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2">
    <cfRule type="cellIs" dxfId="2148" priority="1159" operator="greaterThan">
      <formula>0</formula>
    </cfRule>
    <cfRule type="colorScale" priority="116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4">
    <cfRule type="cellIs" dxfId="2147" priority="1157" operator="greaterThan">
      <formula>0</formula>
    </cfRule>
    <cfRule type="colorScale" priority="115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3">
    <cfRule type="cellIs" dxfId="2146" priority="1155" operator="greaterThan">
      <formula>0</formula>
    </cfRule>
    <cfRule type="colorScale" priority="115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4">
    <cfRule type="cellIs" dxfId="2145" priority="1153" operator="greaterThan">
      <formula>0</formula>
    </cfRule>
    <cfRule type="colorScale" priority="115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5">
    <cfRule type="cellIs" dxfId="2144" priority="1151" operator="greaterThan">
      <formula>0</formula>
    </cfRule>
    <cfRule type="colorScale" priority="115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6">
    <cfRule type="cellIs" dxfId="2143" priority="1149" operator="greaterThan">
      <formula>0</formula>
    </cfRule>
    <cfRule type="colorScale" priority="115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2">
    <cfRule type="cellIs" dxfId="2142" priority="1147" operator="greaterThan">
      <formula>0</formula>
    </cfRule>
    <cfRule type="colorScale" priority="114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3">
    <cfRule type="cellIs" dxfId="2141" priority="1145" operator="greaterThan">
      <formula>0</formula>
    </cfRule>
    <cfRule type="colorScale" priority="114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4">
    <cfRule type="cellIs" dxfId="2140" priority="1143" operator="greaterThan">
      <formula>0</formula>
    </cfRule>
    <cfRule type="colorScale" priority="114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5">
    <cfRule type="cellIs" dxfId="2139" priority="1141" operator="greaterThan">
      <formula>0</formula>
    </cfRule>
    <cfRule type="colorScale" priority="114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6">
    <cfRule type="cellIs" dxfId="2138" priority="1139" operator="greaterThan">
      <formula>0</formula>
    </cfRule>
    <cfRule type="colorScale" priority="114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7">
    <cfRule type="cellIs" dxfId="2137" priority="1137" operator="greaterThan">
      <formula>0</formula>
    </cfRule>
    <cfRule type="colorScale" priority="113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8">
    <cfRule type="cellIs" dxfId="2136" priority="1135" operator="greaterThan">
      <formula>0</formula>
    </cfRule>
    <cfRule type="colorScale" priority="113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9">
    <cfRule type="cellIs" dxfId="2135" priority="1133" operator="greaterThan">
      <formula>0</formula>
    </cfRule>
    <cfRule type="colorScale" priority="11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0">
    <cfRule type="cellIs" dxfId="2134" priority="1131" operator="greaterThan">
      <formula>0</formula>
    </cfRule>
    <cfRule type="colorScale" priority="11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1">
    <cfRule type="cellIs" dxfId="2133" priority="1129" operator="greaterThan">
      <formula>0</formula>
    </cfRule>
    <cfRule type="colorScale" priority="11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2">
    <cfRule type="cellIs" dxfId="2132" priority="1127" operator="greaterThan">
      <formula>0</formula>
    </cfRule>
    <cfRule type="colorScale" priority="11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4">
    <cfRule type="cellIs" dxfId="2131" priority="1125" operator="greaterThan">
      <formula>0</formula>
    </cfRule>
    <cfRule type="colorScale" priority="11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3">
    <cfRule type="cellIs" dxfId="2130" priority="1123" operator="greaterThan">
      <formula>0</formula>
    </cfRule>
    <cfRule type="colorScale" priority="11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4">
    <cfRule type="cellIs" dxfId="2129" priority="1121" operator="greaterThan">
      <formula>0</formula>
    </cfRule>
    <cfRule type="colorScale" priority="11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5">
    <cfRule type="cellIs" dxfId="2128" priority="1119" operator="greaterThan">
      <formula>0</formula>
    </cfRule>
    <cfRule type="colorScale" priority="11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6">
    <cfRule type="cellIs" dxfId="2127" priority="1117" operator="greaterThan">
      <formula>0</formula>
    </cfRule>
    <cfRule type="colorScale" priority="11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2">
    <cfRule type="cellIs" dxfId="2126" priority="1115" operator="greaterThan">
      <formula>0</formula>
    </cfRule>
    <cfRule type="colorScale" priority="11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3">
    <cfRule type="cellIs" dxfId="2125" priority="1113" operator="greaterThan">
      <formula>0</formula>
    </cfRule>
    <cfRule type="colorScale" priority="11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4">
    <cfRule type="cellIs" dxfId="2124" priority="1111" operator="greaterThan">
      <formula>0</formula>
    </cfRule>
    <cfRule type="colorScale" priority="11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5">
    <cfRule type="cellIs" dxfId="2123" priority="1109" operator="greaterThan">
      <formula>0</formula>
    </cfRule>
    <cfRule type="colorScale" priority="11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6">
    <cfRule type="cellIs" dxfId="2122" priority="1107" operator="greaterThan">
      <formula>0</formula>
    </cfRule>
    <cfRule type="colorScale" priority="110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7">
    <cfRule type="cellIs" dxfId="2121" priority="1105" operator="greaterThan">
      <formula>0</formula>
    </cfRule>
    <cfRule type="colorScale" priority="110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8">
    <cfRule type="cellIs" dxfId="2120" priority="1103" operator="greaterThan">
      <formula>0</formula>
    </cfRule>
    <cfRule type="colorScale" priority="110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9">
    <cfRule type="cellIs" dxfId="2119" priority="1101" operator="greaterThan">
      <formula>0</formula>
    </cfRule>
    <cfRule type="colorScale" priority="110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0">
    <cfRule type="cellIs" dxfId="2118" priority="1099" operator="greaterThan">
      <formula>0</formula>
    </cfRule>
    <cfRule type="colorScale" priority="110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1">
    <cfRule type="cellIs" dxfId="2117" priority="1097" operator="greaterThan">
      <formula>0</formula>
    </cfRule>
    <cfRule type="colorScale" priority="109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2">
    <cfRule type="cellIs" dxfId="2116" priority="1095" operator="greaterThan">
      <formula>0</formula>
    </cfRule>
    <cfRule type="colorScale" priority="109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4">
    <cfRule type="cellIs" dxfId="2115" priority="1093" operator="greaterThan">
      <formula>0</formula>
    </cfRule>
    <cfRule type="colorScale" priority="109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3">
    <cfRule type="cellIs" dxfId="2114" priority="1091" operator="greaterThan">
      <formula>0</formula>
    </cfRule>
    <cfRule type="colorScale" priority="109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4">
    <cfRule type="cellIs" dxfId="2113" priority="1089" operator="greaterThan">
      <formula>0</formula>
    </cfRule>
    <cfRule type="colorScale" priority="109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5">
    <cfRule type="cellIs" dxfId="2112" priority="1087" operator="greaterThan">
      <formula>0</formula>
    </cfRule>
    <cfRule type="colorScale" priority="108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6">
    <cfRule type="cellIs" dxfId="2111" priority="1085" operator="greaterThan">
      <formula>0</formula>
    </cfRule>
    <cfRule type="colorScale" priority="108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2">
    <cfRule type="cellIs" dxfId="2110" priority="1083" operator="greaterThan">
      <formula>0</formula>
    </cfRule>
    <cfRule type="colorScale" priority="108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3">
    <cfRule type="cellIs" dxfId="2109" priority="1081" operator="greaterThan">
      <formula>0</formula>
    </cfRule>
    <cfRule type="colorScale" priority="108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4">
    <cfRule type="cellIs" dxfId="2108" priority="1079" operator="greaterThan">
      <formula>0</formula>
    </cfRule>
    <cfRule type="colorScale" priority="108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5">
    <cfRule type="cellIs" dxfId="2107" priority="1077" operator="greaterThan">
      <formula>0</formula>
    </cfRule>
    <cfRule type="colorScale" priority="107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6">
    <cfRule type="cellIs" dxfId="2106" priority="1075" operator="greaterThan">
      <formula>0</formula>
    </cfRule>
    <cfRule type="colorScale" priority="107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7">
    <cfRule type="cellIs" dxfId="2105" priority="1073" operator="greaterThan">
      <formula>0</formula>
    </cfRule>
    <cfRule type="colorScale" priority="107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8">
    <cfRule type="cellIs" dxfId="2104" priority="1071" operator="greaterThan">
      <formula>0</formula>
    </cfRule>
    <cfRule type="colorScale" priority="107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9">
    <cfRule type="cellIs" dxfId="2103" priority="1069" operator="greaterThan">
      <formula>0</formula>
    </cfRule>
    <cfRule type="colorScale" priority="107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0">
    <cfRule type="cellIs" dxfId="2102" priority="1067" operator="greaterThan">
      <formula>0</formula>
    </cfRule>
    <cfRule type="colorScale" priority="106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1">
    <cfRule type="cellIs" dxfId="2101" priority="1065" operator="greaterThan">
      <formula>0</formula>
    </cfRule>
    <cfRule type="colorScale" priority="106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2">
    <cfRule type="cellIs" dxfId="2100" priority="1063" operator="greaterThan">
      <formula>0</formula>
    </cfRule>
    <cfRule type="colorScale" priority="106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4">
    <cfRule type="cellIs" dxfId="2099" priority="1061" operator="greaterThan">
      <formula>0</formula>
    </cfRule>
    <cfRule type="colorScale" priority="106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3">
    <cfRule type="cellIs" dxfId="2098" priority="1059" operator="greaterThan">
      <formula>0</formula>
    </cfRule>
    <cfRule type="colorScale" priority="106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4">
    <cfRule type="cellIs" dxfId="2097" priority="1057" operator="greaterThan">
      <formula>0</formula>
    </cfRule>
    <cfRule type="colorScale" priority="105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5">
    <cfRule type="cellIs" dxfId="2096" priority="1055" operator="greaterThan">
      <formula>0</formula>
    </cfRule>
    <cfRule type="colorScale" priority="105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6">
    <cfRule type="cellIs" dxfId="2095" priority="1053" operator="greaterThan">
      <formula>0</formula>
    </cfRule>
    <cfRule type="colorScale" priority="105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2">
    <cfRule type="cellIs" dxfId="2094" priority="1051" operator="greaterThan">
      <formula>0</formula>
    </cfRule>
    <cfRule type="colorScale" priority="105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3">
    <cfRule type="cellIs" dxfId="2093" priority="1049" operator="greaterThan">
      <formula>0</formula>
    </cfRule>
    <cfRule type="colorScale" priority="105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4">
    <cfRule type="cellIs" dxfId="2092" priority="1047" operator="greaterThan">
      <formula>0</formula>
    </cfRule>
    <cfRule type="colorScale" priority="104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5">
    <cfRule type="cellIs" dxfId="2091" priority="1045" operator="greaterThan">
      <formula>0</formula>
    </cfRule>
    <cfRule type="colorScale" priority="104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6">
    <cfRule type="cellIs" dxfId="2090" priority="1043" operator="greaterThan">
      <formula>0</formula>
    </cfRule>
    <cfRule type="colorScale" priority="104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7">
    <cfRule type="cellIs" dxfId="2089" priority="1041" operator="greaterThan">
      <formula>0</formula>
    </cfRule>
    <cfRule type="colorScale" priority="104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8">
    <cfRule type="cellIs" dxfId="2088" priority="1039" operator="greaterThan">
      <formula>0</formula>
    </cfRule>
    <cfRule type="colorScale" priority="104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9">
    <cfRule type="cellIs" dxfId="2087" priority="1037" operator="greaterThan">
      <formula>0</formula>
    </cfRule>
    <cfRule type="colorScale" priority="103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0">
    <cfRule type="cellIs" dxfId="2086" priority="1035" operator="greaterThan">
      <formula>0</formula>
    </cfRule>
    <cfRule type="colorScale" priority="103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1">
    <cfRule type="cellIs" dxfId="2085" priority="1033" operator="greaterThan">
      <formula>0</formula>
    </cfRule>
    <cfRule type="colorScale" priority="10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2">
    <cfRule type="cellIs" dxfId="2084" priority="1031" operator="greaterThan">
      <formula>0</formula>
    </cfRule>
    <cfRule type="colorScale" priority="10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4">
    <cfRule type="cellIs" dxfId="2083" priority="1029" operator="greaterThan">
      <formula>0</formula>
    </cfRule>
    <cfRule type="colorScale" priority="10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3">
    <cfRule type="cellIs" dxfId="2082" priority="1027" operator="greaterThan">
      <formula>0</formula>
    </cfRule>
    <cfRule type="colorScale" priority="10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4">
    <cfRule type="cellIs" dxfId="2081" priority="1025" operator="greaterThan">
      <formula>0</formula>
    </cfRule>
    <cfRule type="colorScale" priority="10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5">
    <cfRule type="cellIs" dxfId="2080" priority="1023" operator="greaterThan">
      <formula>0</formula>
    </cfRule>
    <cfRule type="colorScale" priority="10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6">
    <cfRule type="cellIs" dxfId="2079" priority="1021" operator="greaterThan">
      <formula>0</formula>
    </cfRule>
    <cfRule type="colorScale" priority="10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2">
    <cfRule type="cellIs" dxfId="2078" priority="1019" operator="greaterThan">
      <formula>0</formula>
    </cfRule>
    <cfRule type="colorScale" priority="10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3">
    <cfRule type="cellIs" dxfId="2077" priority="1017" operator="greaterThan">
      <formula>0</formula>
    </cfRule>
    <cfRule type="colorScale" priority="10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4">
    <cfRule type="cellIs" dxfId="2076" priority="1015" operator="greaterThan">
      <formula>0</formula>
    </cfRule>
    <cfRule type="colorScale" priority="10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5">
    <cfRule type="cellIs" dxfId="2075" priority="1013" operator="greaterThan">
      <formula>0</formula>
    </cfRule>
    <cfRule type="colorScale" priority="10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6">
    <cfRule type="cellIs" dxfId="2074" priority="1011" operator="greaterThan">
      <formula>0</formula>
    </cfRule>
    <cfRule type="colorScale" priority="10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7">
    <cfRule type="cellIs" dxfId="2073" priority="1009" operator="greaterThan">
      <formula>0</formula>
    </cfRule>
    <cfRule type="colorScale" priority="10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8">
    <cfRule type="cellIs" dxfId="2072" priority="1007" operator="greaterThan">
      <formula>0</formula>
    </cfRule>
    <cfRule type="colorScale" priority="100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9">
    <cfRule type="cellIs" dxfId="2071" priority="1005" operator="greaterThan">
      <formula>0</formula>
    </cfRule>
    <cfRule type="colorScale" priority="100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0">
    <cfRule type="cellIs" dxfId="2070" priority="1003" operator="greaterThan">
      <formula>0</formula>
    </cfRule>
    <cfRule type="colorScale" priority="100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1">
    <cfRule type="cellIs" dxfId="2069" priority="1001" operator="greaterThan">
      <formula>0</formula>
    </cfRule>
    <cfRule type="colorScale" priority="100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2">
    <cfRule type="cellIs" dxfId="2068" priority="999" operator="greaterThan">
      <formula>0</formula>
    </cfRule>
    <cfRule type="colorScale" priority="100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4">
    <cfRule type="cellIs" dxfId="2067" priority="997" operator="greaterThan">
      <formula>0</formula>
    </cfRule>
    <cfRule type="colorScale" priority="99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3">
    <cfRule type="cellIs" dxfId="2066" priority="995" operator="greaterThan">
      <formula>0</formula>
    </cfRule>
    <cfRule type="colorScale" priority="99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4">
    <cfRule type="cellIs" dxfId="2065" priority="993" operator="greaterThan">
      <formula>0</formula>
    </cfRule>
    <cfRule type="colorScale" priority="99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5">
    <cfRule type="cellIs" dxfId="2064" priority="991" operator="greaterThan">
      <formula>0</formula>
    </cfRule>
    <cfRule type="colorScale" priority="99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6">
    <cfRule type="cellIs" dxfId="2063" priority="989" operator="greaterThan">
      <formula>0</formula>
    </cfRule>
    <cfRule type="colorScale" priority="99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3">
    <cfRule type="cellIs" dxfId="2062" priority="987" operator="greaterThan">
      <formula>0</formula>
    </cfRule>
    <cfRule type="colorScale" priority="98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4">
    <cfRule type="cellIs" dxfId="2061" priority="985" operator="greaterThan">
      <formula>0</formula>
    </cfRule>
    <cfRule type="colorScale" priority="98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5">
    <cfRule type="cellIs" dxfId="2060" priority="983" operator="greaterThan">
      <formula>0</formula>
    </cfRule>
    <cfRule type="colorScale" priority="98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6">
    <cfRule type="cellIs" dxfId="2059" priority="981" operator="greaterThan">
      <formula>0</formula>
    </cfRule>
    <cfRule type="colorScale" priority="98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7">
    <cfRule type="cellIs" dxfId="2058" priority="979" operator="greaterThan">
      <formula>0</formula>
    </cfRule>
    <cfRule type="colorScale" priority="98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8">
    <cfRule type="cellIs" dxfId="2057" priority="977" operator="greaterThan">
      <formula>0</formula>
    </cfRule>
    <cfRule type="colorScale" priority="97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9">
    <cfRule type="cellIs" dxfId="2056" priority="975" operator="greaterThan">
      <formula>0</formula>
    </cfRule>
    <cfRule type="colorScale" priority="97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0">
    <cfRule type="cellIs" dxfId="2055" priority="973" operator="greaterThan">
      <formula>0</formula>
    </cfRule>
    <cfRule type="colorScale" priority="97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1">
    <cfRule type="cellIs" dxfId="2054" priority="971" operator="greaterThan">
      <formula>0</formula>
    </cfRule>
    <cfRule type="colorScale" priority="97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2">
    <cfRule type="cellIs" dxfId="2053" priority="969" operator="greaterThan">
      <formula>0</formula>
    </cfRule>
    <cfRule type="colorScale" priority="97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3">
    <cfRule type="cellIs" dxfId="2052" priority="967" operator="greaterThan">
      <formula>0</formula>
    </cfRule>
    <cfRule type="colorScale" priority="96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5">
    <cfRule type="cellIs" dxfId="2051" priority="965" operator="greaterThan">
      <formula>0</formula>
    </cfRule>
    <cfRule type="colorScale" priority="96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4">
    <cfRule type="cellIs" dxfId="2050" priority="963" operator="greaterThan">
      <formula>0</formula>
    </cfRule>
    <cfRule type="colorScale" priority="96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5">
    <cfRule type="cellIs" dxfId="2049" priority="961" operator="greaterThan">
      <formula>0</formula>
    </cfRule>
    <cfRule type="colorScale" priority="96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6">
    <cfRule type="cellIs" dxfId="2048" priority="959" operator="greaterThan">
      <formula>0</formula>
    </cfRule>
    <cfRule type="colorScale" priority="96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7">
    <cfRule type="cellIs" dxfId="2047" priority="957" operator="greaterThan">
      <formula>0</formula>
    </cfRule>
    <cfRule type="colorScale" priority="95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4">
    <cfRule type="cellIs" dxfId="2046" priority="955" operator="greaterThan">
      <formula>0</formula>
    </cfRule>
    <cfRule type="colorScale" priority="95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5">
    <cfRule type="cellIs" dxfId="2045" priority="953" operator="greaterThan">
      <formula>0</formula>
    </cfRule>
    <cfRule type="colorScale" priority="95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6">
    <cfRule type="cellIs" dxfId="2044" priority="951" operator="greaterThan">
      <formula>0</formula>
    </cfRule>
    <cfRule type="colorScale" priority="95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7">
    <cfRule type="cellIs" dxfId="2043" priority="949" operator="greaterThan">
      <formula>0</formula>
    </cfRule>
    <cfRule type="colorScale" priority="95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8">
    <cfRule type="cellIs" dxfId="2042" priority="947" operator="greaterThan">
      <formula>0</formula>
    </cfRule>
    <cfRule type="colorScale" priority="94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9">
    <cfRule type="cellIs" dxfId="2041" priority="945" operator="greaterThan">
      <formula>0</formula>
    </cfRule>
    <cfRule type="colorScale" priority="94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0">
    <cfRule type="cellIs" dxfId="2040" priority="943" operator="greaterThan">
      <formula>0</formula>
    </cfRule>
    <cfRule type="colorScale" priority="94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1">
    <cfRule type="cellIs" dxfId="2039" priority="941" operator="greaterThan">
      <formula>0</formula>
    </cfRule>
    <cfRule type="colorScale" priority="94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2">
    <cfRule type="cellIs" dxfId="2038" priority="939" operator="greaterThan">
      <formula>0</formula>
    </cfRule>
    <cfRule type="colorScale" priority="94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3">
    <cfRule type="cellIs" dxfId="2037" priority="937" operator="greaterThan">
      <formula>0</formula>
    </cfRule>
    <cfRule type="colorScale" priority="93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4">
    <cfRule type="cellIs" dxfId="2036" priority="935" operator="greaterThan">
      <formula>0</formula>
    </cfRule>
    <cfRule type="colorScale" priority="93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5">
    <cfRule type="cellIs" dxfId="2035" priority="933" operator="greaterThan">
      <formula>0</formula>
    </cfRule>
    <cfRule type="colorScale" priority="9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6">
    <cfRule type="cellIs" dxfId="2034" priority="931" operator="greaterThan">
      <formula>0</formula>
    </cfRule>
    <cfRule type="colorScale" priority="9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7">
    <cfRule type="cellIs" dxfId="2033" priority="929" operator="greaterThan">
      <formula>0</formula>
    </cfRule>
    <cfRule type="colorScale" priority="9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3">
    <cfRule type="cellIs" dxfId="2032" priority="927" operator="greaterThan">
      <formula>0</formula>
    </cfRule>
    <cfRule type="colorScale" priority="9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4">
    <cfRule type="cellIs" dxfId="2031" priority="925" operator="greaterThan">
      <formula>0</formula>
    </cfRule>
    <cfRule type="colorScale" priority="9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5">
    <cfRule type="cellIs" dxfId="2030" priority="923" operator="greaterThan">
      <formula>0</formula>
    </cfRule>
    <cfRule type="colorScale" priority="9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6">
    <cfRule type="cellIs" dxfId="2029" priority="921" operator="greaterThan">
      <formula>0</formula>
    </cfRule>
    <cfRule type="colorScale" priority="9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7">
    <cfRule type="cellIs" dxfId="2028" priority="919" operator="greaterThan">
      <formula>0</formula>
    </cfRule>
    <cfRule type="colorScale" priority="9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8">
    <cfRule type="cellIs" dxfId="2027" priority="917" operator="greaterThan">
      <formula>0</formula>
    </cfRule>
    <cfRule type="colorScale" priority="9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9">
    <cfRule type="cellIs" dxfId="2026" priority="915" operator="greaterThan">
      <formula>0</formula>
    </cfRule>
    <cfRule type="colorScale" priority="9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0">
    <cfRule type="cellIs" dxfId="2025" priority="913" operator="greaterThan">
      <formula>0</formula>
    </cfRule>
    <cfRule type="colorScale" priority="9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1">
    <cfRule type="cellIs" dxfId="2024" priority="911" operator="greaterThan">
      <formula>0</formula>
    </cfRule>
    <cfRule type="colorScale" priority="9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2">
    <cfRule type="cellIs" dxfId="2023" priority="909" operator="greaterThan">
      <formula>0</formula>
    </cfRule>
    <cfRule type="colorScale" priority="9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3">
    <cfRule type="cellIs" dxfId="2022" priority="907" operator="greaterThan">
      <formula>0</formula>
    </cfRule>
    <cfRule type="colorScale" priority="90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5">
    <cfRule type="cellIs" dxfId="2021" priority="905" operator="greaterThan">
      <formula>0</formula>
    </cfRule>
    <cfRule type="colorScale" priority="90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4">
    <cfRule type="cellIs" dxfId="2020" priority="903" operator="greaterThan">
      <formula>0</formula>
    </cfRule>
    <cfRule type="colorScale" priority="90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5">
    <cfRule type="cellIs" dxfId="2019" priority="901" operator="greaterThan">
      <formula>0</formula>
    </cfRule>
    <cfRule type="colorScale" priority="90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6">
    <cfRule type="cellIs" dxfId="2018" priority="899" operator="greaterThan">
      <formula>0</formula>
    </cfRule>
    <cfRule type="colorScale" priority="90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7">
    <cfRule type="cellIs" dxfId="2017" priority="897" operator="greaterThan">
      <formula>0</formula>
    </cfRule>
    <cfRule type="colorScale" priority="89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4">
    <cfRule type="cellIs" dxfId="2016" priority="895" operator="greaterThan">
      <formula>0</formula>
    </cfRule>
    <cfRule type="colorScale" priority="89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5">
    <cfRule type="cellIs" dxfId="2015" priority="893" operator="greaterThan">
      <formula>0</formula>
    </cfRule>
    <cfRule type="colorScale" priority="89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6">
    <cfRule type="cellIs" dxfId="2014" priority="891" operator="greaterThan">
      <formula>0</formula>
    </cfRule>
    <cfRule type="colorScale" priority="89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7">
    <cfRule type="cellIs" dxfId="2013" priority="889" operator="greaterThan">
      <formula>0</formula>
    </cfRule>
    <cfRule type="colorScale" priority="89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8">
    <cfRule type="cellIs" dxfId="2012" priority="887" operator="greaterThan">
      <formula>0</formula>
    </cfRule>
    <cfRule type="colorScale" priority="88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9">
    <cfRule type="cellIs" dxfId="2011" priority="885" operator="greaterThan">
      <formula>0</formula>
    </cfRule>
    <cfRule type="colorScale" priority="88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0">
    <cfRule type="cellIs" dxfId="2010" priority="883" operator="greaterThan">
      <formula>0</formula>
    </cfRule>
    <cfRule type="colorScale" priority="88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1">
    <cfRule type="cellIs" dxfId="2009" priority="881" operator="greaterThan">
      <formula>0</formula>
    </cfRule>
    <cfRule type="colorScale" priority="88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2">
    <cfRule type="cellIs" dxfId="2008" priority="879" operator="greaterThan">
      <formula>0</formula>
    </cfRule>
    <cfRule type="colorScale" priority="88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3">
    <cfRule type="cellIs" dxfId="2007" priority="877" operator="greaterThan">
      <formula>0</formula>
    </cfRule>
    <cfRule type="colorScale" priority="87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4">
    <cfRule type="cellIs" dxfId="2006" priority="875" operator="greaterThan">
      <formula>0</formula>
    </cfRule>
    <cfRule type="colorScale" priority="87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5">
    <cfRule type="cellIs" dxfId="2005" priority="873" operator="greaterThan">
      <formula>0</formula>
    </cfRule>
    <cfRule type="colorScale" priority="87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6">
    <cfRule type="cellIs" dxfId="2004" priority="871" operator="greaterThan">
      <formula>0</formula>
    </cfRule>
    <cfRule type="colorScale" priority="87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7">
    <cfRule type="cellIs" dxfId="2003" priority="869" operator="greaterThan">
      <formula>0</formula>
    </cfRule>
    <cfRule type="colorScale" priority="87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3">
    <cfRule type="cellIs" dxfId="2002" priority="867" operator="greaterThan">
      <formula>0</formula>
    </cfRule>
    <cfRule type="colorScale" priority="86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4">
    <cfRule type="cellIs" dxfId="2001" priority="865" operator="greaterThan">
      <formula>0</formula>
    </cfRule>
    <cfRule type="colorScale" priority="86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5">
    <cfRule type="cellIs" dxfId="2000" priority="863" operator="greaterThan">
      <formula>0</formula>
    </cfRule>
    <cfRule type="colorScale" priority="86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6">
    <cfRule type="cellIs" dxfId="1999" priority="861" operator="greaterThan">
      <formula>0</formula>
    </cfRule>
    <cfRule type="colorScale" priority="86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7">
    <cfRule type="cellIs" dxfId="1998" priority="859" operator="greaterThan">
      <formula>0</formula>
    </cfRule>
    <cfRule type="colorScale" priority="86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8">
    <cfRule type="cellIs" dxfId="1997" priority="857" operator="greaterThan">
      <formula>0</formula>
    </cfRule>
    <cfRule type="colorScale" priority="85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9">
    <cfRule type="cellIs" dxfId="1996" priority="855" operator="greaterThan">
      <formula>0</formula>
    </cfRule>
    <cfRule type="colorScale" priority="85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0">
    <cfRule type="cellIs" dxfId="1995" priority="853" operator="greaterThan">
      <formula>0</formula>
    </cfRule>
    <cfRule type="colorScale" priority="85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1">
    <cfRule type="cellIs" dxfId="1994" priority="851" operator="greaterThan">
      <formula>0</formula>
    </cfRule>
    <cfRule type="colorScale" priority="85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2">
    <cfRule type="cellIs" dxfId="1993" priority="849" operator="greaterThan">
      <formula>0</formula>
    </cfRule>
    <cfRule type="colorScale" priority="85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3">
    <cfRule type="cellIs" dxfId="1992" priority="847" operator="greaterThan">
      <formula>0</formula>
    </cfRule>
    <cfRule type="colorScale" priority="84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5">
    <cfRule type="cellIs" dxfId="1991" priority="845" operator="greaterThan">
      <formula>0</formula>
    </cfRule>
    <cfRule type="colorScale" priority="84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4">
    <cfRule type="cellIs" dxfId="1990" priority="843" operator="greaterThan">
      <formula>0</formula>
    </cfRule>
    <cfRule type="colorScale" priority="84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5">
    <cfRule type="cellIs" dxfId="1989" priority="841" operator="greaterThan">
      <formula>0</formula>
    </cfRule>
    <cfRule type="colorScale" priority="84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6">
    <cfRule type="cellIs" dxfId="1988" priority="839" operator="greaterThan">
      <formula>0</formula>
    </cfRule>
    <cfRule type="colorScale" priority="84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7">
    <cfRule type="cellIs" dxfId="1987" priority="837" operator="greaterThan">
      <formula>0</formula>
    </cfRule>
    <cfRule type="colorScale" priority="83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4">
    <cfRule type="cellIs" dxfId="1986" priority="835" operator="greaterThan">
      <formula>0</formula>
    </cfRule>
    <cfRule type="colorScale" priority="83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5">
    <cfRule type="cellIs" dxfId="1985" priority="833" operator="greaterThan">
      <formula>0</formula>
    </cfRule>
    <cfRule type="colorScale" priority="8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6">
    <cfRule type="cellIs" dxfId="1984" priority="831" operator="greaterThan">
      <formula>0</formula>
    </cfRule>
    <cfRule type="colorScale" priority="8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7">
    <cfRule type="cellIs" dxfId="1983" priority="829" operator="greaterThan">
      <formula>0</formula>
    </cfRule>
    <cfRule type="colorScale" priority="8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8">
    <cfRule type="cellIs" dxfId="1982" priority="827" operator="greaterThan">
      <formula>0</formula>
    </cfRule>
    <cfRule type="colorScale" priority="8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9">
    <cfRule type="cellIs" dxfId="1981" priority="825" operator="greaterThan">
      <formula>0</formula>
    </cfRule>
    <cfRule type="colorScale" priority="8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0">
    <cfRule type="cellIs" dxfId="1980" priority="823" operator="greaterThan">
      <formula>0</formula>
    </cfRule>
    <cfRule type="colorScale" priority="8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1">
    <cfRule type="cellIs" dxfId="1979" priority="821" operator="greaterThan">
      <formula>0</formula>
    </cfRule>
    <cfRule type="colorScale" priority="8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2">
    <cfRule type="cellIs" dxfId="1978" priority="819" operator="greaterThan">
      <formula>0</formula>
    </cfRule>
    <cfRule type="colorScale" priority="8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3">
    <cfRule type="cellIs" dxfId="1977" priority="817" operator="greaterThan">
      <formula>0</formula>
    </cfRule>
    <cfRule type="colorScale" priority="8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4">
    <cfRule type="cellIs" dxfId="1976" priority="815" operator="greaterThan">
      <formula>0</formula>
    </cfRule>
    <cfRule type="colorScale" priority="8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5">
    <cfRule type="cellIs" dxfId="1975" priority="813" operator="greaterThan">
      <formula>0</formula>
    </cfRule>
    <cfRule type="colorScale" priority="8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6">
    <cfRule type="cellIs" dxfId="1974" priority="811" operator="greaterThan">
      <formula>0</formula>
    </cfRule>
    <cfRule type="colorScale" priority="8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7">
    <cfRule type="cellIs" dxfId="1973" priority="809" operator="greaterThan">
      <formula>0</formula>
    </cfRule>
    <cfRule type="colorScale" priority="8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3">
    <cfRule type="cellIs" dxfId="1972" priority="807" operator="greaterThan">
      <formula>0</formula>
    </cfRule>
    <cfRule type="colorScale" priority="80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4">
    <cfRule type="cellIs" dxfId="1971" priority="805" operator="greaterThan">
      <formula>0</formula>
    </cfRule>
    <cfRule type="colorScale" priority="80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5">
    <cfRule type="cellIs" dxfId="1970" priority="803" operator="greaterThan">
      <formula>0</formula>
    </cfRule>
    <cfRule type="colorScale" priority="80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6">
    <cfRule type="cellIs" dxfId="1969" priority="801" operator="greaterThan">
      <formula>0</formula>
    </cfRule>
    <cfRule type="colorScale" priority="80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7">
    <cfRule type="cellIs" dxfId="1968" priority="799" operator="greaterThan">
      <formula>0</formula>
    </cfRule>
    <cfRule type="colorScale" priority="80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8">
    <cfRule type="cellIs" dxfId="1967" priority="797" operator="greaterThan">
      <formula>0</formula>
    </cfRule>
    <cfRule type="colorScale" priority="79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9">
    <cfRule type="cellIs" dxfId="1966" priority="795" operator="greaterThan">
      <formula>0</formula>
    </cfRule>
    <cfRule type="colorScale" priority="79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0">
    <cfRule type="cellIs" dxfId="1965" priority="793" operator="greaterThan">
      <formula>0</formula>
    </cfRule>
    <cfRule type="colorScale" priority="79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1">
    <cfRule type="cellIs" dxfId="1964" priority="791" operator="greaterThan">
      <formula>0</formula>
    </cfRule>
    <cfRule type="colorScale" priority="79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2">
    <cfRule type="cellIs" dxfId="1963" priority="789" operator="greaterThan">
      <formula>0</formula>
    </cfRule>
    <cfRule type="colorScale" priority="79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3">
    <cfRule type="cellIs" dxfId="1962" priority="787" operator="greaterThan">
      <formula>0</formula>
    </cfRule>
    <cfRule type="colorScale" priority="78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5">
    <cfRule type="cellIs" dxfId="1961" priority="785" operator="greaterThan">
      <formula>0</formula>
    </cfRule>
    <cfRule type="colorScale" priority="78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4">
    <cfRule type="cellIs" dxfId="1960" priority="783" operator="greaterThan">
      <formula>0</formula>
    </cfRule>
    <cfRule type="colorScale" priority="78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5">
    <cfRule type="cellIs" dxfId="1959" priority="781" operator="greaterThan">
      <formula>0</formula>
    </cfRule>
    <cfRule type="colorScale" priority="78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6">
    <cfRule type="cellIs" dxfId="1958" priority="779" operator="greaterThan">
      <formula>0</formula>
    </cfRule>
    <cfRule type="colorScale" priority="78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7">
    <cfRule type="cellIs" dxfId="1957" priority="777" operator="greaterThan">
      <formula>0</formula>
    </cfRule>
    <cfRule type="colorScale" priority="77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4">
    <cfRule type="cellIs" dxfId="1956" priority="775" operator="greaterThan">
      <formula>0</formula>
    </cfRule>
    <cfRule type="colorScale" priority="77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5">
    <cfRule type="cellIs" dxfId="1955" priority="773" operator="greaterThan">
      <formula>0</formula>
    </cfRule>
    <cfRule type="colorScale" priority="77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6">
    <cfRule type="cellIs" dxfId="1954" priority="771" operator="greaterThan">
      <formula>0</formula>
    </cfRule>
    <cfRule type="colorScale" priority="77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7">
    <cfRule type="cellIs" dxfId="1953" priority="769" operator="greaterThan">
      <formula>0</formula>
    </cfRule>
    <cfRule type="colorScale" priority="77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8">
    <cfRule type="cellIs" dxfId="1952" priority="767" operator="greaterThan">
      <formula>0</formula>
    </cfRule>
    <cfRule type="colorScale" priority="76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9">
    <cfRule type="cellIs" dxfId="1951" priority="765" operator="greaterThan">
      <formula>0</formula>
    </cfRule>
    <cfRule type="colorScale" priority="76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0">
    <cfRule type="cellIs" dxfId="1950" priority="763" operator="greaterThan">
      <formula>0</formula>
    </cfRule>
    <cfRule type="colorScale" priority="76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1">
    <cfRule type="cellIs" dxfId="1949" priority="761" operator="greaterThan">
      <formula>0</formula>
    </cfRule>
    <cfRule type="colorScale" priority="76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2">
    <cfRule type="cellIs" dxfId="1948" priority="759" operator="greaterThan">
      <formula>0</formula>
    </cfRule>
    <cfRule type="colorScale" priority="76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3">
    <cfRule type="cellIs" dxfId="1947" priority="757" operator="greaterThan">
      <formula>0</formula>
    </cfRule>
    <cfRule type="colorScale" priority="75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4">
    <cfRule type="cellIs" dxfId="1946" priority="755" operator="greaterThan">
      <formula>0</formula>
    </cfRule>
    <cfRule type="colorScale" priority="75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5">
    <cfRule type="cellIs" dxfId="1945" priority="753" operator="greaterThan">
      <formula>0</formula>
    </cfRule>
    <cfRule type="colorScale" priority="75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6">
    <cfRule type="cellIs" dxfId="1944" priority="751" operator="greaterThan">
      <formula>0</formula>
    </cfRule>
    <cfRule type="colorScale" priority="75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7">
    <cfRule type="cellIs" dxfId="1943" priority="749" operator="greaterThan">
      <formula>0</formula>
    </cfRule>
    <cfRule type="colorScale" priority="75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3">
    <cfRule type="cellIs" dxfId="1942" priority="747" operator="greaterThan">
      <formula>0</formula>
    </cfRule>
    <cfRule type="colorScale" priority="74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4">
    <cfRule type="cellIs" dxfId="1941" priority="745" operator="greaterThan">
      <formula>0</formula>
    </cfRule>
    <cfRule type="colorScale" priority="74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5">
    <cfRule type="cellIs" dxfId="1940" priority="743" operator="greaterThan">
      <formula>0</formula>
    </cfRule>
    <cfRule type="colorScale" priority="74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6">
    <cfRule type="cellIs" dxfId="1939" priority="741" operator="greaterThan">
      <formula>0</formula>
    </cfRule>
    <cfRule type="colorScale" priority="74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7">
    <cfRule type="cellIs" dxfId="1938" priority="739" operator="greaterThan">
      <formula>0</formula>
    </cfRule>
    <cfRule type="colorScale" priority="74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8">
    <cfRule type="cellIs" dxfId="1937" priority="737" operator="greaterThan">
      <formula>0</formula>
    </cfRule>
    <cfRule type="colorScale" priority="73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9">
    <cfRule type="cellIs" dxfId="1936" priority="735" operator="greaterThan">
      <formula>0</formula>
    </cfRule>
    <cfRule type="colorScale" priority="73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0">
    <cfRule type="cellIs" dxfId="1935" priority="733" operator="greaterThan">
      <formula>0</formula>
    </cfRule>
    <cfRule type="colorScale" priority="7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1">
    <cfRule type="cellIs" dxfId="1934" priority="731" operator="greaterThan">
      <formula>0</formula>
    </cfRule>
    <cfRule type="colorScale" priority="7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2">
    <cfRule type="cellIs" dxfId="1933" priority="729" operator="greaterThan">
      <formula>0</formula>
    </cfRule>
    <cfRule type="colorScale" priority="7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3">
    <cfRule type="cellIs" dxfId="1932" priority="727" operator="greaterThan">
      <formula>0</formula>
    </cfRule>
    <cfRule type="colorScale" priority="7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5">
    <cfRule type="cellIs" dxfId="1931" priority="725" operator="greaterThan">
      <formula>0</formula>
    </cfRule>
    <cfRule type="colorScale" priority="7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4">
    <cfRule type="cellIs" dxfId="1930" priority="723" operator="greaterThan">
      <formula>0</formula>
    </cfRule>
    <cfRule type="colorScale" priority="7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5">
    <cfRule type="cellIs" dxfId="1929" priority="721" operator="greaterThan">
      <formula>0</formula>
    </cfRule>
    <cfRule type="colorScale" priority="7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6">
    <cfRule type="cellIs" dxfId="1928" priority="719" operator="greaterThan">
      <formula>0</formula>
    </cfRule>
    <cfRule type="colorScale" priority="7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7">
    <cfRule type="cellIs" dxfId="1927" priority="717" operator="greaterThan">
      <formula>0</formula>
    </cfRule>
    <cfRule type="colorScale" priority="7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4">
    <cfRule type="cellIs" dxfId="1926" priority="715" operator="greaterThan">
      <formula>0</formula>
    </cfRule>
    <cfRule type="colorScale" priority="7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5">
    <cfRule type="cellIs" dxfId="1925" priority="713" operator="greaterThan">
      <formula>0</formula>
    </cfRule>
    <cfRule type="colorScale" priority="7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6">
    <cfRule type="cellIs" dxfId="1924" priority="711" operator="greaterThan">
      <formula>0</formula>
    </cfRule>
    <cfRule type="colorScale" priority="7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7">
    <cfRule type="cellIs" dxfId="1923" priority="709" operator="greaterThan">
      <formula>0</formula>
    </cfRule>
    <cfRule type="colorScale" priority="7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8">
    <cfRule type="cellIs" dxfId="1922" priority="707" operator="greaterThan">
      <formula>0</formula>
    </cfRule>
    <cfRule type="colorScale" priority="70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9">
    <cfRule type="cellIs" dxfId="1921" priority="705" operator="greaterThan">
      <formula>0</formula>
    </cfRule>
    <cfRule type="colorScale" priority="70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0">
    <cfRule type="cellIs" dxfId="1920" priority="703" operator="greaterThan">
      <formula>0</formula>
    </cfRule>
    <cfRule type="colorScale" priority="70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1">
    <cfRule type="cellIs" dxfId="1919" priority="701" operator="greaterThan">
      <formula>0</formula>
    </cfRule>
    <cfRule type="colorScale" priority="70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2">
    <cfRule type="cellIs" dxfId="1918" priority="699" operator="greaterThan">
      <formula>0</formula>
    </cfRule>
    <cfRule type="colorScale" priority="70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3">
    <cfRule type="cellIs" dxfId="1917" priority="697" operator="greaterThan">
      <formula>0</formula>
    </cfRule>
    <cfRule type="colorScale" priority="69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4">
    <cfRule type="cellIs" dxfId="1916" priority="695" operator="greaterThan">
      <formula>0</formula>
    </cfRule>
    <cfRule type="colorScale" priority="69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5">
    <cfRule type="cellIs" dxfId="1915" priority="693" operator="greaterThan">
      <formula>0</formula>
    </cfRule>
    <cfRule type="colorScale" priority="69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6">
    <cfRule type="cellIs" dxfId="1914" priority="691" operator="greaterThan">
      <formula>0</formula>
    </cfRule>
    <cfRule type="colorScale" priority="69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7">
    <cfRule type="cellIs" dxfId="1913" priority="689" operator="greaterThan">
      <formula>0</formula>
    </cfRule>
    <cfRule type="colorScale" priority="69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3">
    <cfRule type="cellIs" dxfId="1912" priority="687" operator="greaterThan">
      <formula>0</formula>
    </cfRule>
    <cfRule type="colorScale" priority="68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4">
    <cfRule type="cellIs" dxfId="1911" priority="685" operator="greaterThan">
      <formula>0</formula>
    </cfRule>
    <cfRule type="colorScale" priority="68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5">
    <cfRule type="cellIs" dxfId="1910" priority="683" operator="greaterThan">
      <formula>0</formula>
    </cfRule>
    <cfRule type="colorScale" priority="68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6">
    <cfRule type="cellIs" dxfId="1909" priority="681" operator="greaterThan">
      <formula>0</formula>
    </cfRule>
    <cfRule type="colorScale" priority="68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7">
    <cfRule type="cellIs" dxfId="1908" priority="679" operator="greaterThan">
      <formula>0</formula>
    </cfRule>
    <cfRule type="colorScale" priority="68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8">
    <cfRule type="cellIs" dxfId="1907" priority="677" operator="greaterThan">
      <formula>0</formula>
    </cfRule>
    <cfRule type="colorScale" priority="67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9">
    <cfRule type="cellIs" dxfId="1906" priority="675" operator="greaterThan">
      <formula>0</formula>
    </cfRule>
    <cfRule type="colorScale" priority="67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0">
    <cfRule type="cellIs" dxfId="1905" priority="673" operator="greaterThan">
      <formula>0</formula>
    </cfRule>
    <cfRule type="colorScale" priority="67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1">
    <cfRule type="cellIs" dxfId="1904" priority="671" operator="greaterThan">
      <formula>0</formula>
    </cfRule>
    <cfRule type="colorScale" priority="67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2">
    <cfRule type="cellIs" dxfId="1903" priority="669" operator="greaterThan">
      <formula>0</formula>
    </cfRule>
    <cfRule type="colorScale" priority="67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3">
    <cfRule type="cellIs" dxfId="1902" priority="667" operator="greaterThan">
      <formula>0</formula>
    </cfRule>
    <cfRule type="colorScale" priority="66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5">
    <cfRule type="cellIs" dxfId="1901" priority="665" operator="greaterThan">
      <formula>0</formula>
    </cfRule>
    <cfRule type="colorScale" priority="66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4">
    <cfRule type="cellIs" dxfId="1900" priority="663" operator="greaterThan">
      <formula>0</formula>
    </cfRule>
    <cfRule type="colorScale" priority="66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5">
    <cfRule type="cellIs" dxfId="1899" priority="661" operator="greaterThan">
      <formula>0</formula>
    </cfRule>
    <cfRule type="colorScale" priority="66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6">
    <cfRule type="cellIs" dxfId="1898" priority="659" operator="greaterThan">
      <formula>0</formula>
    </cfRule>
    <cfRule type="colorScale" priority="66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7">
    <cfRule type="cellIs" dxfId="1897" priority="657" operator="greaterThan">
      <formula>0</formula>
    </cfRule>
    <cfRule type="colorScale" priority="65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4">
    <cfRule type="cellIs" dxfId="1896" priority="655" operator="greaterThan">
      <formula>0</formula>
    </cfRule>
    <cfRule type="colorScale" priority="65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5">
    <cfRule type="cellIs" dxfId="1895" priority="653" operator="greaterThan">
      <formula>0</formula>
    </cfRule>
    <cfRule type="colorScale" priority="65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6">
    <cfRule type="cellIs" dxfId="1894" priority="651" operator="greaterThan">
      <formula>0</formula>
    </cfRule>
    <cfRule type="colorScale" priority="65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7">
    <cfRule type="cellIs" dxfId="1893" priority="649" operator="greaterThan">
      <formula>0</formula>
    </cfRule>
    <cfRule type="colorScale" priority="65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8">
    <cfRule type="cellIs" dxfId="1892" priority="647" operator="greaterThan">
      <formula>0</formula>
    </cfRule>
    <cfRule type="colorScale" priority="64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9">
    <cfRule type="cellIs" dxfId="1891" priority="645" operator="greaterThan">
      <formula>0</formula>
    </cfRule>
    <cfRule type="colorScale" priority="64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0">
    <cfRule type="cellIs" dxfId="1890" priority="643" operator="greaterThan">
      <formula>0</formula>
    </cfRule>
    <cfRule type="colorScale" priority="64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1">
    <cfRule type="cellIs" dxfId="1889" priority="641" operator="greaterThan">
      <formula>0</formula>
    </cfRule>
    <cfRule type="colorScale" priority="64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2">
    <cfRule type="cellIs" dxfId="1888" priority="639" operator="greaterThan">
      <formula>0</formula>
    </cfRule>
    <cfRule type="colorScale" priority="64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3">
    <cfRule type="cellIs" dxfId="1887" priority="637" operator="greaterThan">
      <formula>0</formula>
    </cfRule>
    <cfRule type="colorScale" priority="63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4">
    <cfRule type="cellIs" dxfId="1886" priority="635" operator="greaterThan">
      <formula>0</formula>
    </cfRule>
    <cfRule type="colorScale" priority="63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5">
    <cfRule type="cellIs" dxfId="1885" priority="633" operator="greaterThan">
      <formula>0</formula>
    </cfRule>
    <cfRule type="colorScale" priority="6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6">
    <cfRule type="cellIs" dxfId="1884" priority="631" operator="greaterThan">
      <formula>0</formula>
    </cfRule>
    <cfRule type="colorScale" priority="6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7">
    <cfRule type="cellIs" dxfId="1883" priority="629" operator="greaterThan">
      <formula>0</formula>
    </cfRule>
    <cfRule type="colorScale" priority="6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3">
    <cfRule type="cellIs" dxfId="1882" priority="627" operator="greaterThan">
      <formula>0</formula>
    </cfRule>
    <cfRule type="colorScale" priority="6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4">
    <cfRule type="cellIs" dxfId="1881" priority="625" operator="greaterThan">
      <formula>0</formula>
    </cfRule>
    <cfRule type="colorScale" priority="6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5">
    <cfRule type="cellIs" dxfId="1880" priority="623" operator="greaterThan">
      <formula>0</formula>
    </cfRule>
    <cfRule type="colorScale" priority="6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6">
    <cfRule type="cellIs" dxfId="1879" priority="621" operator="greaterThan">
      <formula>0</formula>
    </cfRule>
    <cfRule type="colorScale" priority="6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7">
    <cfRule type="cellIs" dxfId="1878" priority="619" operator="greaterThan">
      <formula>0</formula>
    </cfRule>
    <cfRule type="colorScale" priority="6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8">
    <cfRule type="cellIs" dxfId="1877" priority="617" operator="greaterThan">
      <formula>0</formula>
    </cfRule>
    <cfRule type="colorScale" priority="6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9">
    <cfRule type="cellIs" dxfId="1876" priority="615" operator="greaterThan">
      <formula>0</formula>
    </cfRule>
    <cfRule type="colorScale" priority="6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0">
    <cfRule type="cellIs" dxfId="1875" priority="613" operator="greaterThan">
      <formula>0</formula>
    </cfRule>
    <cfRule type="colorScale" priority="6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1">
    <cfRule type="cellIs" dxfId="1874" priority="611" operator="greaterThan">
      <formula>0</formula>
    </cfRule>
    <cfRule type="colorScale" priority="6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2">
    <cfRule type="cellIs" dxfId="1873" priority="609" operator="greaterThan">
      <formula>0</formula>
    </cfRule>
    <cfRule type="colorScale" priority="6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3">
    <cfRule type="cellIs" dxfId="1872" priority="607" operator="greaterThan">
      <formula>0</formula>
    </cfRule>
    <cfRule type="colorScale" priority="60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5">
    <cfRule type="cellIs" dxfId="1871" priority="605" operator="greaterThan">
      <formula>0</formula>
    </cfRule>
    <cfRule type="colorScale" priority="60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4">
    <cfRule type="cellIs" dxfId="1870" priority="603" operator="greaterThan">
      <formula>0</formula>
    </cfRule>
    <cfRule type="colorScale" priority="60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5">
    <cfRule type="cellIs" dxfId="1869" priority="601" operator="greaterThan">
      <formula>0</formula>
    </cfRule>
    <cfRule type="colorScale" priority="60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6">
    <cfRule type="cellIs" dxfId="1868" priority="599" operator="greaterThan">
      <formula>0</formula>
    </cfRule>
    <cfRule type="colorScale" priority="60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7">
    <cfRule type="cellIs" dxfId="1867" priority="597" operator="greaterThan">
      <formula>0</formula>
    </cfRule>
    <cfRule type="colorScale" priority="59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4">
    <cfRule type="cellIs" dxfId="1866" priority="595" operator="greaterThan">
      <formula>0</formula>
    </cfRule>
    <cfRule type="colorScale" priority="59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5">
    <cfRule type="cellIs" dxfId="1865" priority="593" operator="greaterThan">
      <formula>0</formula>
    </cfRule>
    <cfRule type="colorScale" priority="59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6">
    <cfRule type="cellIs" dxfId="1864" priority="591" operator="greaterThan">
      <formula>0</formula>
    </cfRule>
    <cfRule type="colorScale" priority="59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7">
    <cfRule type="cellIs" dxfId="1863" priority="589" operator="greaterThan">
      <formula>0</formula>
    </cfRule>
    <cfRule type="colorScale" priority="59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8">
    <cfRule type="cellIs" dxfId="1862" priority="587" operator="greaterThan">
      <formula>0</formula>
    </cfRule>
    <cfRule type="colorScale" priority="58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9">
    <cfRule type="cellIs" dxfId="1861" priority="585" operator="greaterThan">
      <formula>0</formula>
    </cfRule>
    <cfRule type="colorScale" priority="58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0">
    <cfRule type="cellIs" dxfId="1860" priority="583" operator="greaterThan">
      <formula>0</formula>
    </cfRule>
    <cfRule type="colorScale" priority="58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1">
    <cfRule type="cellIs" dxfId="1859" priority="581" operator="greaterThan">
      <formula>0</formula>
    </cfRule>
    <cfRule type="colorScale" priority="58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2">
    <cfRule type="cellIs" dxfId="1858" priority="579" operator="greaterThan">
      <formula>0</formula>
    </cfRule>
    <cfRule type="colorScale" priority="58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3">
    <cfRule type="cellIs" dxfId="1857" priority="577" operator="greaterThan">
      <formula>0</formula>
    </cfRule>
    <cfRule type="colorScale" priority="57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4">
    <cfRule type="cellIs" dxfId="1856" priority="575" operator="greaterThan">
      <formula>0</formula>
    </cfRule>
    <cfRule type="colorScale" priority="57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5">
    <cfRule type="cellIs" dxfId="1855" priority="573" operator="greaterThan">
      <formula>0</formula>
    </cfRule>
    <cfRule type="colorScale" priority="57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6">
    <cfRule type="cellIs" dxfId="1854" priority="571" operator="greaterThan">
      <formula>0</formula>
    </cfRule>
    <cfRule type="colorScale" priority="57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7">
    <cfRule type="cellIs" dxfId="1853" priority="569" operator="greaterThan">
      <formula>0</formula>
    </cfRule>
    <cfRule type="colorScale" priority="57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3">
    <cfRule type="cellIs" dxfId="1852" priority="567" operator="greaterThan">
      <formula>0</formula>
    </cfRule>
    <cfRule type="colorScale" priority="56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4">
    <cfRule type="cellIs" dxfId="1851" priority="565" operator="greaterThan">
      <formula>0</formula>
    </cfRule>
    <cfRule type="colorScale" priority="56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5">
    <cfRule type="cellIs" dxfId="1850" priority="563" operator="greaterThan">
      <formula>0</formula>
    </cfRule>
    <cfRule type="colorScale" priority="56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6">
    <cfRule type="cellIs" dxfId="1849" priority="561" operator="greaterThan">
      <formula>0</formula>
    </cfRule>
    <cfRule type="colorScale" priority="56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7">
    <cfRule type="cellIs" dxfId="1848" priority="559" operator="greaterThan">
      <formula>0</formula>
    </cfRule>
    <cfRule type="colorScale" priority="56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8">
    <cfRule type="cellIs" dxfId="1847" priority="557" operator="greaterThan">
      <formula>0</formula>
    </cfRule>
    <cfRule type="colorScale" priority="55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9">
    <cfRule type="cellIs" dxfId="1846" priority="555" operator="greaterThan">
      <formula>0</formula>
    </cfRule>
    <cfRule type="colorScale" priority="55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0">
    <cfRule type="cellIs" dxfId="1845" priority="553" operator="greaterThan">
      <formula>0</formula>
    </cfRule>
    <cfRule type="colorScale" priority="55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1">
    <cfRule type="cellIs" dxfId="1844" priority="551" operator="greaterThan">
      <formula>0</formula>
    </cfRule>
    <cfRule type="colorScale" priority="55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2">
    <cfRule type="cellIs" dxfId="1843" priority="549" operator="greaterThan">
      <formula>0</formula>
    </cfRule>
    <cfRule type="colorScale" priority="55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3">
    <cfRule type="cellIs" dxfId="1842" priority="547" operator="greaterThan">
      <formula>0</formula>
    </cfRule>
    <cfRule type="colorScale" priority="54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5">
    <cfRule type="cellIs" dxfId="1841" priority="545" operator="greaterThan">
      <formula>0</formula>
    </cfRule>
    <cfRule type="colorScale" priority="54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4">
    <cfRule type="cellIs" dxfId="1840" priority="543" operator="greaterThan">
      <formula>0</formula>
    </cfRule>
    <cfRule type="colorScale" priority="54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5">
    <cfRule type="cellIs" dxfId="1839" priority="541" operator="greaterThan">
      <formula>0</formula>
    </cfRule>
    <cfRule type="colorScale" priority="54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6">
    <cfRule type="cellIs" dxfId="1838" priority="539" operator="greaterThan">
      <formula>0</formula>
    </cfRule>
    <cfRule type="colorScale" priority="54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7">
    <cfRule type="cellIs" dxfId="1837" priority="537" operator="greaterThan">
      <formula>0</formula>
    </cfRule>
    <cfRule type="colorScale" priority="53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4">
    <cfRule type="cellIs" dxfId="1836" priority="535" operator="greaterThan">
      <formula>0</formula>
    </cfRule>
    <cfRule type="colorScale" priority="53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5">
    <cfRule type="cellIs" dxfId="1835" priority="533" operator="greaterThan">
      <formula>0</formula>
    </cfRule>
    <cfRule type="colorScale" priority="5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6">
    <cfRule type="cellIs" dxfId="1834" priority="531" operator="greaterThan">
      <formula>0</formula>
    </cfRule>
    <cfRule type="colorScale" priority="5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7">
    <cfRule type="cellIs" dxfId="1833" priority="529" operator="greaterThan">
      <formula>0</formula>
    </cfRule>
    <cfRule type="colorScale" priority="5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8">
    <cfRule type="cellIs" dxfId="1832" priority="527" operator="greaterThan">
      <formula>0</formula>
    </cfRule>
    <cfRule type="colorScale" priority="5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9">
    <cfRule type="cellIs" dxfId="1831" priority="525" operator="greaterThan">
      <formula>0</formula>
    </cfRule>
    <cfRule type="colorScale" priority="5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0">
    <cfRule type="cellIs" dxfId="1830" priority="523" operator="greaterThan">
      <formula>0</formula>
    </cfRule>
    <cfRule type="colorScale" priority="5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1">
    <cfRule type="cellIs" dxfId="1829" priority="521" operator="greaterThan">
      <formula>0</formula>
    </cfRule>
    <cfRule type="colorScale" priority="5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2">
    <cfRule type="cellIs" dxfId="1828" priority="519" operator="greaterThan">
      <formula>0</formula>
    </cfRule>
    <cfRule type="colorScale" priority="5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3">
    <cfRule type="cellIs" dxfId="1827" priority="517" operator="greaterThan">
      <formula>0</formula>
    </cfRule>
    <cfRule type="colorScale" priority="5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4">
    <cfRule type="cellIs" dxfId="1826" priority="515" operator="greaterThan">
      <formula>0</formula>
    </cfRule>
    <cfRule type="colorScale" priority="5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5">
    <cfRule type="cellIs" dxfId="1825" priority="513" operator="greaterThan">
      <formula>0</formula>
    </cfRule>
    <cfRule type="colorScale" priority="5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6">
    <cfRule type="cellIs" dxfId="1824" priority="511" operator="greaterThan">
      <formula>0</formula>
    </cfRule>
    <cfRule type="colorScale" priority="5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7">
    <cfRule type="cellIs" dxfId="1823" priority="509" operator="greaterThan">
      <formula>0</formula>
    </cfRule>
    <cfRule type="colorScale" priority="5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33">
    <cfRule type="cellIs" dxfId="1822" priority="507" operator="greaterThan">
      <formula>0</formula>
    </cfRule>
    <cfRule type="colorScale" priority="50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34">
    <cfRule type="cellIs" dxfId="1821" priority="505" operator="greaterThan">
      <formula>0</formula>
    </cfRule>
    <cfRule type="colorScale" priority="50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35">
    <cfRule type="cellIs" dxfId="1820" priority="503" operator="greaterThan">
      <formula>0</formula>
    </cfRule>
    <cfRule type="colorScale" priority="50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36">
    <cfRule type="cellIs" dxfId="1819" priority="501" operator="greaterThan">
      <formula>0</formula>
    </cfRule>
    <cfRule type="colorScale" priority="50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37">
    <cfRule type="cellIs" dxfId="1818" priority="499" operator="greaterThan">
      <formula>0</formula>
    </cfRule>
    <cfRule type="colorScale" priority="50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38">
    <cfRule type="cellIs" dxfId="1817" priority="497" operator="greaterThan">
      <formula>0</formula>
    </cfRule>
    <cfRule type="colorScale" priority="49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39">
    <cfRule type="cellIs" dxfId="1816" priority="495" operator="greaterThan">
      <formula>0</formula>
    </cfRule>
    <cfRule type="colorScale" priority="49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40">
    <cfRule type="cellIs" dxfId="1815" priority="493" operator="greaterThan">
      <formula>0</formula>
    </cfRule>
    <cfRule type="colorScale" priority="49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41">
    <cfRule type="cellIs" dxfId="1814" priority="491" operator="greaterThan">
      <formula>0</formula>
    </cfRule>
    <cfRule type="colorScale" priority="49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42">
    <cfRule type="cellIs" dxfId="1813" priority="489" operator="greaterThan">
      <formula>0</formula>
    </cfRule>
    <cfRule type="colorScale" priority="49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43">
    <cfRule type="cellIs" dxfId="1812" priority="487" operator="greaterThan">
      <formula>0</formula>
    </cfRule>
    <cfRule type="colorScale" priority="48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44">
    <cfRule type="cellIs" dxfId="1811" priority="485" operator="greaterThan">
      <formula>0</formula>
    </cfRule>
    <cfRule type="colorScale" priority="48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45">
    <cfRule type="cellIs" dxfId="1810" priority="483" operator="greaterThan">
      <formula>0</formula>
    </cfRule>
    <cfRule type="colorScale" priority="48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46">
    <cfRule type="cellIs" dxfId="1809" priority="481" operator="greaterThan">
      <formula>0</formula>
    </cfRule>
    <cfRule type="colorScale" priority="48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2">
    <cfRule type="cellIs" dxfId="1808" priority="479" operator="greaterThan">
      <formula>0</formula>
    </cfRule>
    <cfRule type="colorScale" priority="48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3">
    <cfRule type="cellIs" dxfId="1807" priority="477" operator="greaterThan">
      <formula>0</formula>
    </cfRule>
    <cfRule type="colorScale" priority="47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4">
    <cfRule type="cellIs" dxfId="1806" priority="475" operator="greaterThan">
      <formula>0</formula>
    </cfRule>
    <cfRule type="colorScale" priority="47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5">
    <cfRule type="cellIs" dxfId="1805" priority="473" operator="greaterThan">
      <formula>0</formula>
    </cfRule>
    <cfRule type="colorScale" priority="47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6">
    <cfRule type="cellIs" dxfId="1804" priority="471" operator="greaterThan">
      <formula>0</formula>
    </cfRule>
    <cfRule type="colorScale" priority="47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7">
    <cfRule type="cellIs" dxfId="1803" priority="469" operator="greaterThan">
      <formula>0</formula>
    </cfRule>
    <cfRule type="colorScale" priority="47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8">
    <cfRule type="cellIs" dxfId="1802" priority="467" operator="greaterThan">
      <formula>0</formula>
    </cfRule>
    <cfRule type="colorScale" priority="46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9">
    <cfRule type="cellIs" dxfId="1801" priority="465" operator="greaterThan">
      <formula>0</formula>
    </cfRule>
    <cfRule type="colorScale" priority="46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0">
    <cfRule type="cellIs" dxfId="1800" priority="463" operator="greaterThan">
      <formula>0</formula>
    </cfRule>
    <cfRule type="colorScale" priority="46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1">
    <cfRule type="cellIs" dxfId="1799" priority="461" operator="greaterThan">
      <formula>0</formula>
    </cfRule>
    <cfRule type="colorScale" priority="46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2">
    <cfRule type="cellIs" dxfId="1798" priority="459" operator="greaterThan">
      <formula>0</formula>
    </cfRule>
    <cfRule type="colorScale" priority="46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4">
    <cfRule type="cellIs" dxfId="1797" priority="457" operator="greaterThan">
      <formula>0</formula>
    </cfRule>
    <cfRule type="colorScale" priority="45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3">
    <cfRule type="cellIs" dxfId="1796" priority="455" operator="greaterThan">
      <formula>0</formula>
    </cfRule>
    <cfRule type="colorScale" priority="45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4">
    <cfRule type="cellIs" dxfId="1795" priority="453" operator="greaterThan">
      <formula>0</formula>
    </cfRule>
    <cfRule type="colorScale" priority="45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5">
    <cfRule type="cellIs" dxfId="1794" priority="451" operator="greaterThan">
      <formula>0</formula>
    </cfRule>
    <cfRule type="colorScale" priority="45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6">
    <cfRule type="cellIs" dxfId="1793" priority="449" operator="greaterThan">
      <formula>0</formula>
    </cfRule>
    <cfRule type="colorScale" priority="45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3">
    <cfRule type="cellIs" dxfId="1792" priority="447" operator="greaterThan">
      <formula>0</formula>
    </cfRule>
    <cfRule type="colorScale" priority="44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4">
    <cfRule type="cellIs" dxfId="1791" priority="445" operator="greaterThan">
      <formula>0</formula>
    </cfRule>
    <cfRule type="colorScale" priority="44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5">
    <cfRule type="cellIs" dxfId="1790" priority="443" operator="greaterThan">
      <formula>0</formula>
    </cfRule>
    <cfRule type="colorScale" priority="44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6">
    <cfRule type="cellIs" dxfId="1789" priority="441" operator="greaterThan">
      <formula>0</formula>
    </cfRule>
    <cfRule type="colorScale" priority="44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7">
    <cfRule type="cellIs" dxfId="1788" priority="439" operator="greaterThan">
      <formula>0</formula>
    </cfRule>
    <cfRule type="colorScale" priority="44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8">
    <cfRule type="cellIs" dxfId="1787" priority="437" operator="greaterThan">
      <formula>0</formula>
    </cfRule>
    <cfRule type="colorScale" priority="43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9">
    <cfRule type="cellIs" dxfId="1786" priority="435" operator="greaterThan">
      <formula>0</formula>
    </cfRule>
    <cfRule type="colorScale" priority="43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0">
    <cfRule type="cellIs" dxfId="1785" priority="433" operator="greaterThan">
      <formula>0</formula>
    </cfRule>
    <cfRule type="colorScale" priority="4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1">
    <cfRule type="cellIs" dxfId="1784" priority="431" operator="greaterThan">
      <formula>0</formula>
    </cfRule>
    <cfRule type="colorScale" priority="4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2">
    <cfRule type="cellIs" dxfId="1783" priority="429" operator="greaterThan">
      <formula>0</formula>
    </cfRule>
    <cfRule type="colorScale" priority="4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3">
    <cfRule type="cellIs" dxfId="1782" priority="427" operator="greaterThan">
      <formula>0</formula>
    </cfRule>
    <cfRule type="colorScale" priority="4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4">
    <cfRule type="cellIs" dxfId="1781" priority="425" operator="greaterThan">
      <formula>0</formula>
    </cfRule>
    <cfRule type="colorScale" priority="4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5">
    <cfRule type="cellIs" dxfId="1780" priority="423" operator="greaterThan">
      <formula>0</formula>
    </cfRule>
    <cfRule type="colorScale" priority="4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6">
    <cfRule type="cellIs" dxfId="1779" priority="421" operator="greaterThan">
      <formula>0</formula>
    </cfRule>
    <cfRule type="colorScale" priority="4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2">
    <cfRule type="cellIs" dxfId="1778" priority="419" operator="greaterThan">
      <formula>0</formula>
    </cfRule>
    <cfRule type="colorScale" priority="4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3">
    <cfRule type="cellIs" dxfId="1777" priority="417" operator="greaterThan">
      <formula>0</formula>
    </cfRule>
    <cfRule type="colorScale" priority="4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4">
    <cfRule type="cellIs" dxfId="1776" priority="415" operator="greaterThan">
      <formula>0</formula>
    </cfRule>
    <cfRule type="colorScale" priority="4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5">
    <cfRule type="cellIs" dxfId="1775" priority="413" operator="greaterThan">
      <formula>0</formula>
    </cfRule>
    <cfRule type="colorScale" priority="4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6">
    <cfRule type="cellIs" dxfId="1774" priority="411" operator="greaterThan">
      <formula>0</formula>
    </cfRule>
    <cfRule type="colorScale" priority="4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7">
    <cfRule type="cellIs" dxfId="1773" priority="409" operator="greaterThan">
      <formula>0</formula>
    </cfRule>
    <cfRule type="colorScale" priority="4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8">
    <cfRule type="cellIs" dxfId="1772" priority="407" operator="greaterThan">
      <formula>0</formula>
    </cfRule>
    <cfRule type="colorScale" priority="40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9">
    <cfRule type="cellIs" dxfId="1771" priority="405" operator="greaterThan">
      <formula>0</formula>
    </cfRule>
    <cfRule type="colorScale" priority="40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0">
    <cfRule type="cellIs" dxfId="1770" priority="403" operator="greaterThan">
      <formula>0</formula>
    </cfRule>
    <cfRule type="colorScale" priority="40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1">
    <cfRule type="cellIs" dxfId="1769" priority="401" operator="greaterThan">
      <formula>0</formula>
    </cfRule>
    <cfRule type="colorScale" priority="40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2">
    <cfRule type="cellIs" dxfId="1768" priority="399" operator="greaterThan">
      <formula>0</formula>
    </cfRule>
    <cfRule type="colorScale" priority="40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4">
    <cfRule type="cellIs" dxfId="1767" priority="397" operator="greaterThan">
      <formula>0</formula>
    </cfRule>
    <cfRule type="colorScale" priority="39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3">
    <cfRule type="cellIs" dxfId="1766" priority="395" operator="greaterThan">
      <formula>0</formula>
    </cfRule>
    <cfRule type="colorScale" priority="39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4">
    <cfRule type="cellIs" dxfId="1765" priority="393" operator="greaterThan">
      <formula>0</formula>
    </cfRule>
    <cfRule type="colorScale" priority="39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5">
    <cfRule type="cellIs" dxfId="1764" priority="391" operator="greaterThan">
      <formula>0</formula>
    </cfRule>
    <cfRule type="colorScale" priority="39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6">
    <cfRule type="cellIs" dxfId="1763" priority="389" operator="greaterThan">
      <formula>0</formula>
    </cfRule>
    <cfRule type="colorScale" priority="39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3">
    <cfRule type="cellIs" dxfId="1762" priority="387" operator="greaterThan">
      <formula>0</formula>
    </cfRule>
    <cfRule type="colorScale" priority="38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4">
    <cfRule type="cellIs" dxfId="1761" priority="385" operator="greaterThan">
      <formula>0</formula>
    </cfRule>
    <cfRule type="colorScale" priority="38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5">
    <cfRule type="cellIs" dxfId="1760" priority="383" operator="greaterThan">
      <formula>0</formula>
    </cfRule>
    <cfRule type="colorScale" priority="38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6">
    <cfRule type="cellIs" dxfId="1759" priority="381" operator="greaterThan">
      <formula>0</formula>
    </cfRule>
    <cfRule type="colorScale" priority="38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7">
    <cfRule type="cellIs" dxfId="1758" priority="379" operator="greaterThan">
      <formula>0</formula>
    </cfRule>
    <cfRule type="colorScale" priority="38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8">
    <cfRule type="cellIs" dxfId="1757" priority="377" operator="greaterThan">
      <formula>0</formula>
    </cfRule>
    <cfRule type="colorScale" priority="37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9">
    <cfRule type="cellIs" dxfId="1756" priority="375" operator="greaterThan">
      <formula>0</formula>
    </cfRule>
    <cfRule type="colorScale" priority="37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0">
    <cfRule type="cellIs" dxfId="1755" priority="373" operator="greaterThan">
      <formula>0</formula>
    </cfRule>
    <cfRule type="colorScale" priority="37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1">
    <cfRule type="cellIs" dxfId="1754" priority="371" operator="greaterThan">
      <formula>0</formula>
    </cfRule>
    <cfRule type="colorScale" priority="37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2">
    <cfRule type="cellIs" dxfId="1753" priority="369" operator="greaterThan">
      <formula>0</formula>
    </cfRule>
    <cfRule type="colorScale" priority="37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3">
    <cfRule type="cellIs" dxfId="1752" priority="367" operator="greaterThan">
      <formula>0</formula>
    </cfRule>
    <cfRule type="colorScale" priority="36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4">
    <cfRule type="cellIs" dxfId="1751" priority="365" operator="greaterThan">
      <formula>0</formula>
    </cfRule>
    <cfRule type="colorScale" priority="36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5">
    <cfRule type="cellIs" dxfId="1750" priority="363" operator="greaterThan">
      <formula>0</formula>
    </cfRule>
    <cfRule type="colorScale" priority="36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6">
    <cfRule type="cellIs" dxfId="1749" priority="361" operator="greaterThan">
      <formula>0</formula>
    </cfRule>
    <cfRule type="colorScale" priority="36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2">
    <cfRule type="cellIs" dxfId="1748" priority="359" operator="greaterThan">
      <formula>0</formula>
    </cfRule>
    <cfRule type="colorScale" priority="36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3">
    <cfRule type="cellIs" dxfId="1747" priority="357" operator="greaterThan">
      <formula>0</formula>
    </cfRule>
    <cfRule type="colorScale" priority="35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4">
    <cfRule type="cellIs" dxfId="1746" priority="355" operator="greaterThan">
      <formula>0</formula>
    </cfRule>
    <cfRule type="colorScale" priority="35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5">
    <cfRule type="cellIs" dxfId="1745" priority="353" operator="greaterThan">
      <formula>0</formula>
    </cfRule>
    <cfRule type="colorScale" priority="35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6">
    <cfRule type="cellIs" dxfId="1744" priority="351" operator="greaterThan">
      <formula>0</formula>
    </cfRule>
    <cfRule type="colorScale" priority="35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7">
    <cfRule type="cellIs" dxfId="1743" priority="349" operator="greaterThan">
      <formula>0</formula>
    </cfRule>
    <cfRule type="colorScale" priority="35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8">
    <cfRule type="cellIs" dxfId="1742" priority="347" operator="greaterThan">
      <formula>0</formula>
    </cfRule>
    <cfRule type="colorScale" priority="34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9">
    <cfRule type="cellIs" dxfId="1741" priority="345" operator="greaterThan">
      <formula>0</formula>
    </cfRule>
    <cfRule type="colorScale" priority="34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0">
    <cfRule type="cellIs" dxfId="1740" priority="343" operator="greaterThan">
      <formula>0</formula>
    </cfRule>
    <cfRule type="colorScale" priority="34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1">
    <cfRule type="cellIs" dxfId="1739" priority="341" operator="greaterThan">
      <formula>0</formula>
    </cfRule>
    <cfRule type="colorScale" priority="34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2">
    <cfRule type="cellIs" dxfId="1738" priority="339" operator="greaterThan">
      <formula>0</formula>
    </cfRule>
    <cfRule type="colorScale" priority="34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4">
    <cfRule type="cellIs" dxfId="1737" priority="337" operator="greaterThan">
      <formula>0</formula>
    </cfRule>
    <cfRule type="colorScale" priority="33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3">
    <cfRule type="cellIs" dxfId="1736" priority="335" operator="greaterThan">
      <formula>0</formula>
    </cfRule>
    <cfRule type="colorScale" priority="33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4">
    <cfRule type="cellIs" dxfId="1735" priority="333" operator="greaterThan">
      <formula>0</formula>
    </cfRule>
    <cfRule type="colorScale" priority="3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5">
    <cfRule type="cellIs" dxfId="1734" priority="331" operator="greaterThan">
      <formula>0</formula>
    </cfRule>
    <cfRule type="colorScale" priority="3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6">
    <cfRule type="cellIs" dxfId="1733" priority="329" operator="greaterThan">
      <formula>0</formula>
    </cfRule>
    <cfRule type="colorScale" priority="3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3">
    <cfRule type="cellIs" dxfId="1732" priority="327" operator="greaterThan">
      <formula>0</formula>
    </cfRule>
    <cfRule type="colorScale" priority="3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4">
    <cfRule type="cellIs" dxfId="1731" priority="325" operator="greaterThan">
      <formula>0</formula>
    </cfRule>
    <cfRule type="colorScale" priority="3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5">
    <cfRule type="cellIs" dxfId="1730" priority="323" operator="greaterThan">
      <formula>0</formula>
    </cfRule>
    <cfRule type="colorScale" priority="3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6">
    <cfRule type="cellIs" dxfId="1729" priority="321" operator="greaterThan">
      <formula>0</formula>
    </cfRule>
    <cfRule type="colorScale" priority="3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7">
    <cfRule type="cellIs" dxfId="1728" priority="319" operator="greaterThan">
      <formula>0</formula>
    </cfRule>
    <cfRule type="colorScale" priority="3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8">
    <cfRule type="cellIs" dxfId="1727" priority="317" operator="greaterThan">
      <formula>0</formula>
    </cfRule>
    <cfRule type="colorScale" priority="3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9">
    <cfRule type="cellIs" dxfId="1726" priority="315" operator="greaterThan">
      <formula>0</formula>
    </cfRule>
    <cfRule type="colorScale" priority="3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0">
    <cfRule type="cellIs" dxfId="1725" priority="313" operator="greaterThan">
      <formula>0</formula>
    </cfRule>
    <cfRule type="colorScale" priority="3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1">
    <cfRule type="cellIs" dxfId="1724" priority="311" operator="greaterThan">
      <formula>0</formula>
    </cfRule>
    <cfRule type="colorScale" priority="3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2">
    <cfRule type="cellIs" dxfId="1723" priority="309" operator="greaterThan">
      <formula>0</formula>
    </cfRule>
    <cfRule type="colorScale" priority="3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3">
    <cfRule type="cellIs" dxfId="1722" priority="307" operator="greaterThan">
      <formula>0</formula>
    </cfRule>
    <cfRule type="colorScale" priority="30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4">
    <cfRule type="cellIs" dxfId="1721" priority="305" operator="greaterThan">
      <formula>0</formula>
    </cfRule>
    <cfRule type="colorScale" priority="30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5">
    <cfRule type="cellIs" dxfId="1720" priority="303" operator="greaterThan">
      <formula>0</formula>
    </cfRule>
    <cfRule type="colorScale" priority="30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6">
    <cfRule type="cellIs" dxfId="1719" priority="301" operator="greaterThan">
      <formula>0</formula>
    </cfRule>
    <cfRule type="colorScale" priority="30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2">
    <cfRule type="cellIs" dxfId="1718" priority="299" operator="greaterThan">
      <formula>0</formula>
    </cfRule>
    <cfRule type="colorScale" priority="30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3">
    <cfRule type="cellIs" dxfId="1717" priority="297" operator="greaterThan">
      <formula>0</formula>
    </cfRule>
    <cfRule type="colorScale" priority="29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4">
    <cfRule type="cellIs" dxfId="1716" priority="295" operator="greaterThan">
      <formula>0</formula>
    </cfRule>
    <cfRule type="colorScale" priority="29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5">
    <cfRule type="cellIs" dxfId="1715" priority="293" operator="greaterThan">
      <formula>0</formula>
    </cfRule>
    <cfRule type="colorScale" priority="29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6">
    <cfRule type="cellIs" dxfId="1714" priority="291" operator="greaterThan">
      <formula>0</formula>
    </cfRule>
    <cfRule type="colorScale" priority="29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7">
    <cfRule type="cellIs" dxfId="1713" priority="289" operator="greaterThan">
      <formula>0</formula>
    </cfRule>
    <cfRule type="colorScale" priority="29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8">
    <cfRule type="cellIs" dxfId="1712" priority="287" operator="greaterThan">
      <formula>0</formula>
    </cfRule>
    <cfRule type="colorScale" priority="28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9">
    <cfRule type="cellIs" dxfId="1711" priority="285" operator="greaterThan">
      <formula>0</formula>
    </cfRule>
    <cfRule type="colorScale" priority="28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0">
    <cfRule type="cellIs" dxfId="1710" priority="283" operator="greaterThan">
      <formula>0</formula>
    </cfRule>
    <cfRule type="colorScale" priority="28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1">
    <cfRule type="cellIs" dxfId="1709" priority="281" operator="greaterThan">
      <formula>0</formula>
    </cfRule>
    <cfRule type="colorScale" priority="28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2">
    <cfRule type="cellIs" dxfId="1708" priority="279" operator="greaterThan">
      <formula>0</formula>
    </cfRule>
    <cfRule type="colorScale" priority="28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4">
    <cfRule type="cellIs" dxfId="1707" priority="277" operator="greaterThan">
      <formula>0</formula>
    </cfRule>
    <cfRule type="colorScale" priority="27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3">
    <cfRule type="cellIs" dxfId="1706" priority="275" operator="greaterThan">
      <formula>0</formula>
    </cfRule>
    <cfRule type="colorScale" priority="27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4">
    <cfRule type="cellIs" dxfId="1705" priority="273" operator="greaterThan">
      <formula>0</formula>
    </cfRule>
    <cfRule type="colorScale" priority="27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5">
    <cfRule type="cellIs" dxfId="1704" priority="271" operator="greaterThan">
      <formula>0</formula>
    </cfRule>
    <cfRule type="colorScale" priority="27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6">
    <cfRule type="cellIs" dxfId="1703" priority="269" operator="greaterThan">
      <formula>0</formula>
    </cfRule>
    <cfRule type="colorScale" priority="27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3">
    <cfRule type="cellIs" dxfId="1702" priority="267" operator="greaterThan">
      <formula>0</formula>
    </cfRule>
    <cfRule type="colorScale" priority="26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4">
    <cfRule type="cellIs" dxfId="1701" priority="265" operator="greaterThan">
      <formula>0</formula>
    </cfRule>
    <cfRule type="colorScale" priority="26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5">
    <cfRule type="cellIs" dxfId="1700" priority="263" operator="greaterThan">
      <formula>0</formula>
    </cfRule>
    <cfRule type="colorScale" priority="26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6">
    <cfRule type="cellIs" dxfId="1699" priority="261" operator="greaterThan">
      <formula>0</formula>
    </cfRule>
    <cfRule type="colorScale" priority="26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7">
    <cfRule type="cellIs" dxfId="1698" priority="259" operator="greaterThan">
      <formula>0</formula>
    </cfRule>
    <cfRule type="colorScale" priority="26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8">
    <cfRule type="cellIs" dxfId="1697" priority="257" operator="greaterThan">
      <formula>0</formula>
    </cfRule>
    <cfRule type="colorScale" priority="25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9">
    <cfRule type="cellIs" dxfId="1696" priority="255" operator="greaterThan">
      <formula>0</formula>
    </cfRule>
    <cfRule type="colorScale" priority="25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0">
    <cfRule type="cellIs" dxfId="1695" priority="253" operator="greaterThan">
      <formula>0</formula>
    </cfRule>
    <cfRule type="colorScale" priority="25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1">
    <cfRule type="cellIs" dxfId="1694" priority="251" operator="greaterThan">
      <formula>0</formula>
    </cfRule>
    <cfRule type="colorScale" priority="25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2">
    <cfRule type="cellIs" dxfId="1693" priority="249" operator="greaterThan">
      <formula>0</formula>
    </cfRule>
    <cfRule type="colorScale" priority="25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3">
    <cfRule type="cellIs" dxfId="1692" priority="247" operator="greaterThan">
      <formula>0</formula>
    </cfRule>
    <cfRule type="colorScale" priority="24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4">
    <cfRule type="cellIs" dxfId="1691" priority="245" operator="greaterThan">
      <formula>0</formula>
    </cfRule>
    <cfRule type="colorScale" priority="24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5">
    <cfRule type="cellIs" dxfId="1690" priority="243" operator="greaterThan">
      <formula>0</formula>
    </cfRule>
    <cfRule type="colorScale" priority="24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6">
    <cfRule type="cellIs" dxfId="1689" priority="241" operator="greaterThan">
      <formula>0</formula>
    </cfRule>
    <cfRule type="colorScale" priority="24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2">
    <cfRule type="cellIs" dxfId="1688" priority="239" operator="greaterThan">
      <formula>0</formula>
    </cfRule>
    <cfRule type="colorScale" priority="24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3">
    <cfRule type="cellIs" dxfId="1687" priority="237" operator="greaterThan">
      <formula>0</formula>
    </cfRule>
    <cfRule type="colorScale" priority="23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4">
    <cfRule type="cellIs" dxfId="1686" priority="235" operator="greaterThan">
      <formula>0</formula>
    </cfRule>
    <cfRule type="colorScale" priority="23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5">
    <cfRule type="cellIs" dxfId="1685" priority="233" operator="greaterThan">
      <formula>0</formula>
    </cfRule>
    <cfRule type="colorScale" priority="2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6">
    <cfRule type="cellIs" dxfId="1684" priority="231" operator="greaterThan">
      <formula>0</formula>
    </cfRule>
    <cfRule type="colorScale" priority="2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7">
    <cfRule type="cellIs" dxfId="1683" priority="229" operator="greaterThan">
      <formula>0</formula>
    </cfRule>
    <cfRule type="colorScale" priority="2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8">
    <cfRule type="cellIs" dxfId="1682" priority="227" operator="greaterThan">
      <formula>0</formula>
    </cfRule>
    <cfRule type="colorScale" priority="2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9">
    <cfRule type="cellIs" dxfId="1681" priority="225" operator="greaterThan">
      <formula>0</formula>
    </cfRule>
    <cfRule type="colorScale" priority="2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0">
    <cfRule type="cellIs" dxfId="1680" priority="223" operator="greaterThan">
      <formula>0</formula>
    </cfRule>
    <cfRule type="colorScale" priority="2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1">
    <cfRule type="cellIs" dxfId="1679" priority="221" operator="greaterThan">
      <formula>0</formula>
    </cfRule>
    <cfRule type="colorScale" priority="2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2">
    <cfRule type="cellIs" dxfId="1678" priority="219" operator="greaterThan">
      <formula>0</formula>
    </cfRule>
    <cfRule type="colorScale" priority="2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4">
    <cfRule type="cellIs" dxfId="1677" priority="217" operator="greaterThan">
      <formula>0</formula>
    </cfRule>
    <cfRule type="colorScale" priority="2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3">
    <cfRule type="cellIs" dxfId="1676" priority="215" operator="greaterThan">
      <formula>0</formula>
    </cfRule>
    <cfRule type="colorScale" priority="2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4">
    <cfRule type="cellIs" dxfId="1675" priority="213" operator="greaterThan">
      <formula>0</formula>
    </cfRule>
    <cfRule type="colorScale" priority="2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5">
    <cfRule type="cellIs" dxfId="1674" priority="211" operator="greaterThan">
      <formula>0</formula>
    </cfRule>
    <cfRule type="colorScale" priority="2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6">
    <cfRule type="cellIs" dxfId="1673" priority="209" operator="greaterThan">
      <formula>0</formula>
    </cfRule>
    <cfRule type="colorScale" priority="2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3">
    <cfRule type="cellIs" dxfId="1672" priority="207" operator="greaterThan">
      <formula>0</formula>
    </cfRule>
    <cfRule type="colorScale" priority="20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4">
    <cfRule type="cellIs" dxfId="1671" priority="205" operator="greaterThan">
      <formula>0</formula>
    </cfRule>
    <cfRule type="colorScale" priority="20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5">
    <cfRule type="cellIs" dxfId="1670" priority="203" operator="greaterThan">
      <formula>0</formula>
    </cfRule>
    <cfRule type="colorScale" priority="20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6">
    <cfRule type="cellIs" dxfId="1669" priority="201" operator="greaterThan">
      <formula>0</formula>
    </cfRule>
    <cfRule type="colorScale" priority="20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7">
    <cfRule type="cellIs" dxfId="1668" priority="199" operator="greaterThan">
      <formula>0</formula>
    </cfRule>
    <cfRule type="colorScale" priority="20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8">
    <cfRule type="cellIs" dxfId="1667" priority="197" operator="greaterThan">
      <formula>0</formula>
    </cfRule>
    <cfRule type="colorScale" priority="19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9">
    <cfRule type="cellIs" dxfId="1666" priority="195" operator="greaterThan">
      <formula>0</formula>
    </cfRule>
    <cfRule type="colorScale" priority="19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0">
    <cfRule type="cellIs" dxfId="1665" priority="193" operator="greaterThan">
      <formula>0</formula>
    </cfRule>
    <cfRule type="colorScale" priority="19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1">
    <cfRule type="cellIs" dxfId="1664" priority="191" operator="greaterThan">
      <formula>0</formula>
    </cfRule>
    <cfRule type="colorScale" priority="19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2">
    <cfRule type="cellIs" dxfId="1663" priority="189" operator="greaterThan">
      <formula>0</formula>
    </cfRule>
    <cfRule type="colorScale" priority="19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3">
    <cfRule type="cellIs" dxfId="1662" priority="187" operator="greaterThan">
      <formula>0</formula>
    </cfRule>
    <cfRule type="colorScale" priority="18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4">
    <cfRule type="cellIs" dxfId="1661" priority="185" operator="greaterThan">
      <formula>0</formula>
    </cfRule>
    <cfRule type="colorScale" priority="18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5">
    <cfRule type="cellIs" dxfId="1660" priority="183" operator="greaterThan">
      <formula>0</formula>
    </cfRule>
    <cfRule type="colorScale" priority="18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6">
    <cfRule type="cellIs" dxfId="1659" priority="181" operator="greaterThan">
      <formula>0</formula>
    </cfRule>
    <cfRule type="colorScale" priority="18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2">
    <cfRule type="cellIs" dxfId="1658" priority="179" operator="greaterThan">
      <formula>0</formula>
    </cfRule>
    <cfRule type="colorScale" priority="18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3">
    <cfRule type="cellIs" dxfId="1657" priority="177" operator="greaterThan">
      <formula>0</formula>
    </cfRule>
    <cfRule type="colorScale" priority="17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4">
    <cfRule type="cellIs" dxfId="1656" priority="175" operator="greaterThan">
      <formula>0</formula>
    </cfRule>
    <cfRule type="colorScale" priority="17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5">
    <cfRule type="cellIs" dxfId="1655" priority="173" operator="greaterThan">
      <formula>0</formula>
    </cfRule>
    <cfRule type="colorScale" priority="17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6">
    <cfRule type="cellIs" dxfId="1654" priority="171" operator="greaterThan">
      <formula>0</formula>
    </cfRule>
    <cfRule type="colorScale" priority="17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7">
    <cfRule type="cellIs" dxfId="1653" priority="169" operator="greaterThan">
      <formula>0</formula>
    </cfRule>
    <cfRule type="colorScale" priority="17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8">
    <cfRule type="cellIs" dxfId="1652" priority="167" operator="greaterThan">
      <formula>0</formula>
    </cfRule>
    <cfRule type="colorScale" priority="16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9">
    <cfRule type="cellIs" dxfId="1651" priority="165" operator="greaterThan">
      <formula>0</formula>
    </cfRule>
    <cfRule type="colorScale" priority="16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0">
    <cfRule type="cellIs" dxfId="1650" priority="163" operator="greaterThan">
      <formula>0</formula>
    </cfRule>
    <cfRule type="colorScale" priority="16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1">
    <cfRule type="cellIs" dxfId="1649" priority="161" operator="greaterThan">
      <formula>0</formula>
    </cfRule>
    <cfRule type="colorScale" priority="16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2">
    <cfRule type="cellIs" dxfId="1648" priority="159" operator="greaterThan">
      <formula>0</formula>
    </cfRule>
    <cfRule type="colorScale" priority="16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4">
    <cfRule type="cellIs" dxfId="1647" priority="157" operator="greaterThan">
      <formula>0</formula>
    </cfRule>
    <cfRule type="colorScale" priority="15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3">
    <cfRule type="cellIs" dxfId="1646" priority="155" operator="greaterThan">
      <formula>0</formula>
    </cfRule>
    <cfRule type="colorScale" priority="15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4">
    <cfRule type="cellIs" dxfId="1645" priority="153" operator="greaterThan">
      <formula>0</formula>
    </cfRule>
    <cfRule type="colorScale" priority="15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5">
    <cfRule type="cellIs" dxfId="1644" priority="151" operator="greaterThan">
      <formula>0</formula>
    </cfRule>
    <cfRule type="colorScale" priority="15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6">
    <cfRule type="cellIs" dxfId="1643" priority="149" operator="greaterThan">
      <formula>0</formula>
    </cfRule>
    <cfRule type="colorScale" priority="15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3">
    <cfRule type="cellIs" dxfId="1642" priority="147" operator="greaterThan">
      <formula>0</formula>
    </cfRule>
    <cfRule type="colorScale" priority="14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4">
    <cfRule type="cellIs" dxfId="1641" priority="145" operator="greaterThan">
      <formula>0</formula>
    </cfRule>
    <cfRule type="colorScale" priority="14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5">
    <cfRule type="cellIs" dxfId="1640" priority="143" operator="greaterThan">
      <formula>0</formula>
    </cfRule>
    <cfRule type="colorScale" priority="14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6">
    <cfRule type="cellIs" dxfId="1639" priority="141" operator="greaterThan">
      <formula>0</formula>
    </cfRule>
    <cfRule type="colorScale" priority="14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7">
    <cfRule type="cellIs" dxfId="1638" priority="139" operator="greaterThan">
      <formula>0</formula>
    </cfRule>
    <cfRule type="colorScale" priority="14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8">
    <cfRule type="cellIs" dxfId="1637" priority="137" operator="greaterThan">
      <formula>0</formula>
    </cfRule>
    <cfRule type="colorScale" priority="13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9">
    <cfRule type="cellIs" dxfId="1636" priority="135" operator="greaterThan">
      <formula>0</formula>
    </cfRule>
    <cfRule type="colorScale" priority="13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0">
    <cfRule type="cellIs" dxfId="1635" priority="133" operator="greaterThan">
      <formula>0</formula>
    </cfRule>
    <cfRule type="colorScale" priority="1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1">
    <cfRule type="cellIs" dxfId="1634" priority="131" operator="greaterThan">
      <formula>0</formula>
    </cfRule>
    <cfRule type="colorScale" priority="1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2">
    <cfRule type="cellIs" dxfId="1633" priority="129" operator="greaterThan">
      <formula>0</formula>
    </cfRule>
    <cfRule type="colorScale" priority="1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3">
    <cfRule type="cellIs" dxfId="1632" priority="127" operator="greaterThan">
      <formula>0</formula>
    </cfRule>
    <cfRule type="colorScale" priority="1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4">
    <cfRule type="cellIs" dxfId="1631" priority="125" operator="greaterThan">
      <formula>0</formula>
    </cfRule>
    <cfRule type="colorScale" priority="1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5">
    <cfRule type="cellIs" dxfId="1630" priority="123" operator="greaterThan">
      <formula>0</formula>
    </cfRule>
    <cfRule type="colorScale" priority="1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6">
    <cfRule type="cellIs" dxfId="1629" priority="121" operator="greaterThan">
      <formula>0</formula>
    </cfRule>
    <cfRule type="colorScale" priority="1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2">
    <cfRule type="cellIs" dxfId="1628" priority="119" operator="greaterThan">
      <formula>0</formula>
    </cfRule>
    <cfRule type="colorScale" priority="1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3">
    <cfRule type="cellIs" dxfId="1627" priority="117" operator="greaterThan">
      <formula>0</formula>
    </cfRule>
    <cfRule type="colorScale" priority="1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4">
    <cfRule type="cellIs" dxfId="1626" priority="115" operator="greaterThan">
      <formula>0</formula>
    </cfRule>
    <cfRule type="colorScale" priority="1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5">
    <cfRule type="cellIs" dxfId="1625" priority="113" operator="greaterThan">
      <formula>0</formula>
    </cfRule>
    <cfRule type="colorScale" priority="1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6">
    <cfRule type="cellIs" dxfId="1624" priority="111" operator="greaterThan">
      <formula>0</formula>
    </cfRule>
    <cfRule type="colorScale" priority="1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7">
    <cfRule type="cellIs" dxfId="1623" priority="109" operator="greaterThan">
      <formula>0</formula>
    </cfRule>
    <cfRule type="colorScale" priority="1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8">
    <cfRule type="cellIs" dxfId="1622" priority="107" operator="greaterThan">
      <formula>0</formula>
    </cfRule>
    <cfRule type="colorScale" priority="10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9">
    <cfRule type="cellIs" dxfId="1621" priority="105" operator="greaterThan">
      <formula>0</formula>
    </cfRule>
    <cfRule type="colorScale" priority="10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0">
    <cfRule type="cellIs" dxfId="1620" priority="103" operator="greaterThan">
      <formula>0</formula>
    </cfRule>
    <cfRule type="colorScale" priority="10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1">
    <cfRule type="cellIs" dxfId="1619" priority="101" operator="greaterThan">
      <formula>0</formula>
    </cfRule>
    <cfRule type="colorScale" priority="10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2">
    <cfRule type="cellIs" dxfId="1618" priority="99" operator="greaterThan">
      <formula>0</formula>
    </cfRule>
    <cfRule type="colorScale" priority="10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4">
    <cfRule type="cellIs" dxfId="1617" priority="97" operator="greaterThan">
      <formula>0</formula>
    </cfRule>
    <cfRule type="colorScale" priority="9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3">
    <cfRule type="cellIs" dxfId="1616" priority="95" operator="greaterThan">
      <formula>0</formula>
    </cfRule>
    <cfRule type="colorScale" priority="9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4">
    <cfRule type="cellIs" dxfId="1615" priority="93" operator="greaterThan">
      <formula>0</formula>
    </cfRule>
    <cfRule type="colorScale" priority="9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5">
    <cfRule type="cellIs" dxfId="1614" priority="91" operator="greaterThan">
      <formula>0</formula>
    </cfRule>
    <cfRule type="colorScale" priority="9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6">
    <cfRule type="cellIs" dxfId="1613" priority="89" operator="greaterThan">
      <formula>0</formula>
    </cfRule>
    <cfRule type="colorScale" priority="9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3">
    <cfRule type="cellIs" dxfId="1612" priority="87" operator="greaterThan">
      <formula>0</formula>
    </cfRule>
    <cfRule type="colorScale" priority="8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4">
    <cfRule type="cellIs" dxfId="1611" priority="85" operator="greaterThan">
      <formula>0</formula>
    </cfRule>
    <cfRule type="colorScale" priority="8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5">
    <cfRule type="cellIs" dxfId="1610" priority="83" operator="greaterThan">
      <formula>0</formula>
    </cfRule>
    <cfRule type="colorScale" priority="8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6">
    <cfRule type="cellIs" dxfId="1609" priority="81" operator="greaterThan">
      <formula>0</formula>
    </cfRule>
    <cfRule type="colorScale" priority="8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7">
    <cfRule type="cellIs" dxfId="1608" priority="79" operator="greaterThan">
      <formula>0</formula>
    </cfRule>
    <cfRule type="colorScale" priority="8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8">
    <cfRule type="cellIs" dxfId="1607" priority="77" operator="greaterThan">
      <formula>0</formula>
    </cfRule>
    <cfRule type="colorScale" priority="7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9">
    <cfRule type="cellIs" dxfId="1606" priority="75" operator="greaterThan">
      <formula>0</formula>
    </cfRule>
    <cfRule type="colorScale" priority="7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0">
    <cfRule type="cellIs" dxfId="1605" priority="73" operator="greaterThan">
      <formula>0</formula>
    </cfRule>
    <cfRule type="colorScale" priority="7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1">
    <cfRule type="cellIs" dxfId="1604" priority="71" operator="greaterThan">
      <formula>0</formula>
    </cfRule>
    <cfRule type="colorScale" priority="7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2">
    <cfRule type="cellIs" dxfId="1603" priority="69" operator="greaterThan">
      <formula>0</formula>
    </cfRule>
    <cfRule type="colorScale" priority="7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3">
    <cfRule type="cellIs" dxfId="1602" priority="67" operator="greaterThan">
      <formula>0</formula>
    </cfRule>
    <cfRule type="colorScale" priority="6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4">
    <cfRule type="cellIs" dxfId="1601" priority="65" operator="greaterThan">
      <formula>0</formula>
    </cfRule>
    <cfRule type="colorScale" priority="6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5">
    <cfRule type="cellIs" dxfId="1600" priority="63" operator="greaterThan">
      <formula>0</formula>
    </cfRule>
    <cfRule type="colorScale" priority="6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6">
    <cfRule type="cellIs" dxfId="1599" priority="61" operator="greaterThan">
      <formula>0</formula>
    </cfRule>
    <cfRule type="colorScale" priority="6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2">
    <cfRule type="cellIs" dxfId="1598" priority="59" operator="greaterThan">
      <formula>0</formula>
    </cfRule>
    <cfRule type="colorScale" priority="6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3">
    <cfRule type="cellIs" dxfId="1597" priority="57" operator="greaterThan">
      <formula>0</formula>
    </cfRule>
    <cfRule type="colorScale" priority="5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4">
    <cfRule type="cellIs" dxfId="1596" priority="55" operator="greaterThan">
      <formula>0</formula>
    </cfRule>
    <cfRule type="colorScale" priority="5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5">
    <cfRule type="cellIs" dxfId="1595" priority="53" operator="greaterThan">
      <formula>0</formula>
    </cfRule>
    <cfRule type="colorScale" priority="5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6">
    <cfRule type="cellIs" dxfId="1594" priority="51" operator="greaterThan">
      <formula>0</formula>
    </cfRule>
    <cfRule type="colorScale" priority="5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7">
    <cfRule type="cellIs" dxfId="1593" priority="49" operator="greaterThan">
      <formula>0</formula>
    </cfRule>
    <cfRule type="colorScale" priority="5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8">
    <cfRule type="cellIs" dxfId="1592" priority="47" operator="greaterThan">
      <formula>0</formula>
    </cfRule>
    <cfRule type="colorScale" priority="4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9">
    <cfRule type="cellIs" dxfId="1591" priority="45" operator="greaterThan">
      <formula>0</formula>
    </cfRule>
    <cfRule type="colorScale" priority="4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0">
    <cfRule type="cellIs" dxfId="1590" priority="43" operator="greaterThan">
      <formula>0</formula>
    </cfRule>
    <cfRule type="colorScale" priority="4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1">
    <cfRule type="cellIs" dxfId="1589" priority="41" operator="greaterThan">
      <formula>0</formula>
    </cfRule>
    <cfRule type="colorScale" priority="4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2">
    <cfRule type="cellIs" dxfId="1588" priority="39" operator="greaterThan">
      <formula>0</formula>
    </cfRule>
    <cfRule type="colorScale" priority="4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4">
    <cfRule type="cellIs" dxfId="1587" priority="37" operator="greaterThan">
      <formula>0</formula>
    </cfRule>
    <cfRule type="colorScale" priority="3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3">
    <cfRule type="cellIs" dxfId="1586" priority="35" operator="greaterThan">
      <formula>0</formula>
    </cfRule>
    <cfRule type="colorScale" priority="3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4">
    <cfRule type="cellIs" dxfId="1585" priority="33" operator="greaterThan">
      <formula>0</formula>
    </cfRule>
    <cfRule type="colorScale" priority="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5">
    <cfRule type="cellIs" dxfId="1584" priority="31" operator="greaterThan">
      <formula>0</formula>
    </cfRule>
    <cfRule type="colorScale" priority="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6">
    <cfRule type="cellIs" dxfId="1583" priority="29" operator="greaterThan">
      <formula>0</formula>
    </cfRule>
    <cfRule type="colorScale" priority="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3">
    <cfRule type="cellIs" dxfId="1582" priority="27" operator="greaterThan">
      <formula>0</formula>
    </cfRule>
    <cfRule type="colorScale" priority="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4">
    <cfRule type="cellIs" dxfId="1581" priority="25" operator="greaterThan">
      <formula>0</formula>
    </cfRule>
    <cfRule type="colorScale" priority="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5">
    <cfRule type="cellIs" dxfId="1580" priority="23" operator="greaterThan">
      <formula>0</formula>
    </cfRule>
    <cfRule type="colorScale" priority="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6">
    <cfRule type="cellIs" dxfId="1579" priority="21" operator="greaterThan">
      <formula>0</formula>
    </cfRule>
    <cfRule type="colorScale" priority="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7">
    <cfRule type="cellIs" dxfId="1578" priority="19" operator="greaterThan">
      <formula>0</formula>
    </cfRule>
    <cfRule type="colorScale" priority="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8">
    <cfRule type="cellIs" dxfId="1577" priority="17" operator="greaterThan">
      <formula>0</formula>
    </cfRule>
    <cfRule type="colorScale" priority="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9">
    <cfRule type="cellIs" dxfId="1576" priority="15" operator="greaterThan">
      <formula>0</formula>
    </cfRule>
    <cfRule type="colorScale" priority="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0">
    <cfRule type="cellIs" dxfId="1575" priority="13" operator="greaterThan">
      <formula>0</formula>
    </cfRule>
    <cfRule type="colorScale" priority="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1">
    <cfRule type="cellIs" dxfId="1574" priority="11" operator="greaterThan">
      <formula>0</formula>
    </cfRule>
    <cfRule type="colorScale" priority="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2">
    <cfRule type="cellIs" dxfId="1573" priority="9" operator="greaterThan">
      <formula>0</formula>
    </cfRule>
    <cfRule type="colorScale" priority="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3">
    <cfRule type="cellIs" dxfId="1572" priority="7" operator="greaterThan">
      <formula>0</formula>
    </cfRule>
    <cfRule type="colorScale" priority="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4">
    <cfRule type="cellIs" dxfId="1571" priority="5" operator="greaterThan">
      <formula>0</formula>
    </cfRule>
    <cfRule type="colorScale" priority="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5">
    <cfRule type="cellIs" dxfId="1570" priority="3" operator="greaterThan">
      <formula>0</formula>
    </cfRule>
    <cfRule type="colorScale" priority="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6">
    <cfRule type="cellIs" dxfId="1569" priority="1" operator="greaterThan">
      <formula>0</formula>
    </cfRule>
    <cfRule type="colorScale" priority="2">
      <colorScale>
        <cfvo type="num" val="&quot;if &lt; 0&quot;"/>
        <cfvo type="max"/>
        <color theme="8" tint="0.79998168889431442"/>
        <color rgb="FFFFEF9C"/>
      </colorScale>
    </cfRule>
  </conditionalFormatting>
  <pageMargins left="0.7" right="0.7" top="0.75" bottom="0.75" header="0.3" footer="0.3"/>
  <pageSetup scale="5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47"/>
  <sheetViews>
    <sheetView topLeftCell="A16" workbookViewId="0">
      <selection activeCell="E50" sqref="E50"/>
    </sheetView>
  </sheetViews>
  <sheetFormatPr defaultRowHeight="15" x14ac:dyDescent="0.25"/>
  <cols>
    <col min="2" max="2" width="11" customWidth="1"/>
    <col min="3" max="3" width="13.7109375" customWidth="1"/>
    <col min="4" max="4" width="14.5703125" customWidth="1"/>
  </cols>
  <sheetData>
    <row r="1" spans="1:18" x14ac:dyDescent="0.25">
      <c r="A1" s="25"/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</row>
    <row r="2" spans="1:18" x14ac:dyDescent="0.25">
      <c r="A2" s="25"/>
      <c r="B2" s="110"/>
      <c r="C2" s="116" t="s">
        <v>77</v>
      </c>
      <c r="D2" s="117">
        <f>'Rice Land Tract 1 with PLC'!I31</f>
        <v>7000</v>
      </c>
      <c r="E2" s="110"/>
      <c r="F2" s="110"/>
      <c r="G2" s="110"/>
      <c r="H2" s="110"/>
      <c r="I2" s="110"/>
      <c r="J2" s="110"/>
      <c r="K2" s="110"/>
      <c r="L2" s="110"/>
      <c r="M2" s="110"/>
      <c r="N2" s="110"/>
      <c r="O2" s="110"/>
      <c r="P2" s="110"/>
      <c r="Q2" s="110"/>
      <c r="R2" s="25"/>
    </row>
    <row r="3" spans="1:18" ht="18.75" x14ac:dyDescent="0.3">
      <c r="A3" s="25"/>
      <c r="B3" s="111"/>
      <c r="C3" s="112" t="s">
        <v>73</v>
      </c>
      <c r="D3" s="112" t="s">
        <v>74</v>
      </c>
      <c r="E3" s="110"/>
      <c r="F3" s="110"/>
      <c r="G3" s="110"/>
      <c r="H3" s="110"/>
      <c r="I3" s="110"/>
      <c r="J3" s="110"/>
      <c r="K3" s="110"/>
      <c r="L3" s="110"/>
      <c r="M3" s="110"/>
      <c r="N3" s="110"/>
      <c r="O3" s="110"/>
      <c r="P3" s="110"/>
      <c r="Q3" s="110"/>
      <c r="R3" s="25"/>
    </row>
    <row r="4" spans="1:18" ht="30" x14ac:dyDescent="0.25">
      <c r="A4" s="25"/>
      <c r="B4" s="113" t="s">
        <v>72</v>
      </c>
      <c r="C4" s="114" t="s">
        <v>75</v>
      </c>
      <c r="D4" s="114" t="s">
        <v>76</v>
      </c>
      <c r="E4" s="110"/>
      <c r="F4" s="110"/>
      <c r="G4" s="110"/>
      <c r="H4" s="110"/>
      <c r="I4" s="110"/>
      <c r="J4" s="110"/>
      <c r="K4" s="110"/>
      <c r="L4" s="110"/>
      <c r="M4" s="110"/>
      <c r="N4" s="110"/>
      <c r="O4" s="110"/>
      <c r="P4" s="110"/>
      <c r="Q4" s="110"/>
      <c r="R4" s="25"/>
    </row>
    <row r="5" spans="1:18" x14ac:dyDescent="0.25">
      <c r="A5" s="25"/>
      <c r="B5" s="115">
        <f>'Rice Land Tract 1 with PLC'!D32</f>
        <v>9.25</v>
      </c>
      <c r="C5" s="115">
        <f>'Rice Land Tract 1 with PLC'!I32</f>
        <v>99.074999999999889</v>
      </c>
      <c r="D5" s="115">
        <f>'Rice Land Tract 1 with PLC'!F32</f>
        <v>56.8125</v>
      </c>
      <c r="E5" s="110"/>
      <c r="F5" s="110"/>
      <c r="G5" s="110"/>
      <c r="H5" s="110"/>
      <c r="I5" s="110"/>
      <c r="J5" s="110"/>
      <c r="K5" s="110"/>
      <c r="L5" s="110"/>
      <c r="M5" s="110"/>
      <c r="N5" s="110"/>
      <c r="O5" s="110"/>
      <c r="P5" s="110"/>
      <c r="Q5" s="110"/>
      <c r="R5" s="25"/>
    </row>
    <row r="6" spans="1:18" x14ac:dyDescent="0.25">
      <c r="A6" s="25"/>
      <c r="B6" s="115">
        <f>'Rice Land Tract 1 with PLC'!D33</f>
        <v>9.5</v>
      </c>
      <c r="C6" s="115">
        <f>'Rice Land Tract 1 with PLC'!I33</f>
        <v>101.34999999999998</v>
      </c>
      <c r="D6" s="115">
        <f>'Rice Land Tract 1 with PLC'!F33</f>
        <v>57.774999999999977</v>
      </c>
      <c r="E6" s="110"/>
      <c r="F6" s="110"/>
      <c r="G6" s="110"/>
      <c r="H6" s="110"/>
      <c r="I6" s="110"/>
      <c r="J6" s="110"/>
      <c r="K6" s="110"/>
      <c r="L6" s="110"/>
      <c r="M6" s="110"/>
      <c r="N6" s="110"/>
      <c r="O6" s="110"/>
      <c r="P6" s="110"/>
      <c r="Q6" s="110"/>
      <c r="R6" s="25"/>
    </row>
    <row r="7" spans="1:18" x14ac:dyDescent="0.25">
      <c r="A7" s="25"/>
      <c r="B7" s="115">
        <f>'Rice Land Tract 1 with PLC'!D34</f>
        <v>9.75</v>
      </c>
      <c r="C7" s="115">
        <f>'Rice Land Tract 1 with PLC'!I34</f>
        <v>103.62499999999996</v>
      </c>
      <c r="D7" s="115">
        <f>'Rice Land Tract 1 with PLC'!F34</f>
        <v>58.737500000000068</v>
      </c>
      <c r="E7" s="110"/>
      <c r="F7" s="110"/>
      <c r="G7" s="110"/>
      <c r="H7" s="110"/>
      <c r="I7" s="110"/>
      <c r="J7" s="110"/>
      <c r="K7" s="110"/>
      <c r="L7" s="110"/>
      <c r="M7" s="110"/>
      <c r="N7" s="110"/>
      <c r="O7" s="110"/>
      <c r="P7" s="110"/>
      <c r="Q7" s="110"/>
      <c r="R7" s="25"/>
    </row>
    <row r="8" spans="1:18" x14ac:dyDescent="0.25">
      <c r="A8" s="25"/>
      <c r="B8" s="115">
        <f>'Rice Land Tract 1 with PLC'!D35</f>
        <v>10</v>
      </c>
      <c r="C8" s="115">
        <f>'Rice Land Tract 1 with PLC'!I35</f>
        <v>105.89999999999993</v>
      </c>
      <c r="D8" s="115">
        <f>'Rice Land Tract 1 with PLC'!F35</f>
        <v>59.700000000000045</v>
      </c>
      <c r="E8" s="110"/>
      <c r="F8" s="110"/>
      <c r="G8" s="110"/>
      <c r="H8" s="110"/>
      <c r="I8" s="110"/>
      <c r="J8" s="110"/>
      <c r="K8" s="110"/>
      <c r="L8" s="110"/>
      <c r="M8" s="110"/>
      <c r="N8" s="110"/>
      <c r="O8" s="110"/>
      <c r="P8" s="110"/>
      <c r="Q8" s="110"/>
      <c r="R8" s="25"/>
    </row>
    <row r="9" spans="1:18" x14ac:dyDescent="0.25">
      <c r="A9" s="25"/>
      <c r="B9" s="115">
        <f>'Rice Land Tract 1 with PLC'!D36</f>
        <v>10.25</v>
      </c>
      <c r="C9" s="115">
        <f>'Rice Land Tract 1 with PLC'!I36</f>
        <v>108.17500000000003</v>
      </c>
      <c r="D9" s="115">
        <f>'Rice Land Tract 1 with PLC'!F36</f>
        <v>60.662500000000023</v>
      </c>
      <c r="E9" s="110"/>
      <c r="F9" s="110"/>
      <c r="G9" s="110"/>
      <c r="H9" s="110"/>
      <c r="I9" s="110"/>
      <c r="J9" s="110"/>
      <c r="K9" s="110"/>
      <c r="L9" s="110"/>
      <c r="M9" s="110"/>
      <c r="N9" s="110"/>
      <c r="O9" s="110"/>
      <c r="P9" s="110"/>
      <c r="Q9" s="110"/>
      <c r="R9" s="25"/>
    </row>
    <row r="10" spans="1:18" x14ac:dyDescent="0.25">
      <c r="A10" s="25"/>
      <c r="B10" s="115">
        <f>'Rice Land Tract 1 with PLC'!D37</f>
        <v>10.5</v>
      </c>
      <c r="C10" s="115">
        <f>'Rice Land Tract 1 with PLC'!I37</f>
        <v>110.45</v>
      </c>
      <c r="D10" s="115">
        <f>'Rice Land Tract 1 with PLC'!F37</f>
        <v>61.624999999999886</v>
      </c>
      <c r="E10" s="110"/>
      <c r="F10" s="110"/>
      <c r="G10" s="110"/>
      <c r="H10" s="110"/>
      <c r="I10" s="110"/>
      <c r="J10" s="110"/>
      <c r="K10" s="110"/>
      <c r="L10" s="110"/>
      <c r="M10" s="110"/>
      <c r="N10" s="110"/>
      <c r="O10" s="110"/>
      <c r="P10" s="110"/>
      <c r="Q10" s="110"/>
      <c r="R10" s="25"/>
    </row>
    <row r="11" spans="1:18" x14ac:dyDescent="0.25">
      <c r="A11" s="25"/>
      <c r="B11" s="115">
        <f>'Rice Land Tract 1 with PLC'!D38</f>
        <v>10.75</v>
      </c>
      <c r="C11" s="115">
        <f>'Rice Land Tract 1 with PLC'!I38</f>
        <v>112.72499999999998</v>
      </c>
      <c r="D11" s="115">
        <f>'Rice Land Tract 1 with PLC'!F38</f>
        <v>62.587499999999977</v>
      </c>
      <c r="E11" s="110"/>
      <c r="F11" s="110"/>
      <c r="G11" s="110"/>
      <c r="H11" s="110"/>
      <c r="I11" s="110"/>
      <c r="J11" s="110"/>
      <c r="K11" s="110"/>
      <c r="L11" s="110"/>
      <c r="M11" s="110"/>
      <c r="N11" s="110"/>
      <c r="O11" s="110"/>
      <c r="P11" s="110"/>
      <c r="Q11" s="110"/>
      <c r="R11" s="25"/>
    </row>
    <row r="12" spans="1:18" x14ac:dyDescent="0.25">
      <c r="A12" s="25"/>
      <c r="B12" s="115">
        <f>'Rice Land Tract 1 with PLC'!D39</f>
        <v>11</v>
      </c>
      <c r="C12" s="115">
        <f>'Rice Land Tract 1 with PLC'!I39</f>
        <v>115.00000000000007</v>
      </c>
      <c r="D12" s="115">
        <f>'Rice Land Tract 1 with PLC'!F39</f>
        <v>63.549999999999955</v>
      </c>
      <c r="E12" s="110"/>
      <c r="F12" s="110"/>
      <c r="G12" s="110"/>
      <c r="H12" s="110"/>
      <c r="I12" s="110"/>
      <c r="J12" s="110"/>
      <c r="K12" s="110"/>
      <c r="L12" s="110"/>
      <c r="M12" s="110"/>
      <c r="N12" s="110"/>
      <c r="O12" s="110"/>
      <c r="P12" s="110"/>
      <c r="Q12" s="110"/>
      <c r="R12" s="25"/>
    </row>
    <row r="13" spans="1:18" x14ac:dyDescent="0.25">
      <c r="A13" s="25"/>
      <c r="B13" s="115">
        <f>'Rice Land Tract 1 with PLC'!D40</f>
        <v>11.25</v>
      </c>
      <c r="C13" s="115">
        <f>'Rice Land Tract 1 with PLC'!I40</f>
        <v>117.27500000000005</v>
      </c>
      <c r="D13" s="115">
        <f>'Rice Land Tract 1 with PLC'!F40</f>
        <v>64.512499999999932</v>
      </c>
      <c r="E13" s="110"/>
      <c r="F13" s="110"/>
      <c r="G13" s="110"/>
      <c r="H13" s="110"/>
      <c r="I13" s="110"/>
      <c r="J13" s="110"/>
      <c r="K13" s="110"/>
      <c r="L13" s="110"/>
      <c r="M13" s="110"/>
      <c r="N13" s="110"/>
      <c r="O13" s="110"/>
      <c r="P13" s="110"/>
      <c r="Q13" s="110"/>
      <c r="R13" s="25"/>
    </row>
    <row r="14" spans="1:18" x14ac:dyDescent="0.25">
      <c r="A14" s="25"/>
      <c r="B14" s="115">
        <f>'Rice Land Tract 1 with PLC'!D41</f>
        <v>11.5</v>
      </c>
      <c r="C14" s="115">
        <f>'Rice Land Tract 1 with PLC'!I41</f>
        <v>119.55000000000003</v>
      </c>
      <c r="D14" s="115">
        <f>'Rice Land Tract 1 with PLC'!F41</f>
        <v>65.475000000000023</v>
      </c>
      <c r="E14" s="110"/>
      <c r="F14" s="110"/>
      <c r="G14" s="110"/>
      <c r="H14" s="110"/>
      <c r="I14" s="110"/>
      <c r="J14" s="110"/>
      <c r="K14" s="110"/>
      <c r="L14" s="110"/>
      <c r="M14" s="110"/>
      <c r="N14" s="110"/>
      <c r="O14" s="110"/>
      <c r="P14" s="110"/>
      <c r="Q14" s="110"/>
      <c r="R14" s="25"/>
    </row>
    <row r="15" spans="1:18" x14ac:dyDescent="0.25">
      <c r="A15" s="25"/>
      <c r="B15" s="115">
        <f>'Rice Land Tract 1 with PLC'!D42</f>
        <v>11.75</v>
      </c>
      <c r="C15" s="115">
        <f>'Rice Land Tract 1 with PLC'!I42</f>
        <v>121.825</v>
      </c>
      <c r="D15" s="115">
        <f>'Rice Land Tract 1 with PLC'!F42</f>
        <v>66.4375</v>
      </c>
      <c r="E15" s="110"/>
      <c r="F15" s="110"/>
      <c r="G15" s="110"/>
      <c r="H15" s="110"/>
      <c r="I15" s="110"/>
      <c r="J15" s="110"/>
      <c r="K15" s="110"/>
      <c r="L15" s="110"/>
      <c r="M15" s="110"/>
      <c r="N15" s="110"/>
      <c r="O15" s="110"/>
      <c r="P15" s="110"/>
      <c r="Q15" s="110"/>
      <c r="R15" s="25"/>
    </row>
    <row r="16" spans="1:18" x14ac:dyDescent="0.25">
      <c r="A16" s="25"/>
      <c r="B16" s="115">
        <f>'Rice Land Tract 1 with PLC'!D43</f>
        <v>12</v>
      </c>
      <c r="C16" s="115">
        <f>'Rice Land Tract 1 with PLC'!I43</f>
        <v>124.09999999999998</v>
      </c>
      <c r="D16" s="115">
        <f>'Rice Land Tract 1 with PLC'!F43</f>
        <v>67.399999999999977</v>
      </c>
      <c r="E16" s="110"/>
      <c r="F16" s="110"/>
      <c r="G16" s="110"/>
      <c r="H16" s="110"/>
      <c r="I16" s="110"/>
      <c r="J16" s="110"/>
      <c r="K16" s="110"/>
      <c r="L16" s="110"/>
      <c r="M16" s="110"/>
      <c r="N16" s="110"/>
      <c r="O16" s="110"/>
      <c r="P16" s="110"/>
      <c r="Q16" s="110"/>
      <c r="R16" s="25"/>
    </row>
    <row r="17" spans="1:18" x14ac:dyDescent="0.25">
      <c r="A17" s="25"/>
      <c r="B17" s="115">
        <f>'Rice Land Tract 1 with PLC'!D44</f>
        <v>12.25</v>
      </c>
      <c r="C17" s="115">
        <f>'Rice Land Tract 1 with PLC'!I44</f>
        <v>126.37500000000007</v>
      </c>
      <c r="D17" s="115">
        <f>'Rice Land Tract 1 with PLC'!F44</f>
        <v>68.362500000000068</v>
      </c>
      <c r="E17" s="110"/>
      <c r="F17" s="110"/>
      <c r="G17" s="110"/>
      <c r="H17" s="110"/>
      <c r="I17" s="110"/>
      <c r="J17" s="110"/>
      <c r="K17" s="110"/>
      <c r="L17" s="110"/>
      <c r="M17" s="110"/>
      <c r="N17" s="110"/>
      <c r="O17" s="110"/>
      <c r="P17" s="110"/>
      <c r="Q17" s="110"/>
      <c r="R17" s="25"/>
    </row>
    <row r="18" spans="1:18" x14ac:dyDescent="0.25">
      <c r="A18" s="25"/>
      <c r="B18" s="115">
        <f>'Rice Land Tract 1 with PLC'!D45</f>
        <v>12.5</v>
      </c>
      <c r="C18" s="115">
        <f>'Rice Land Tract 1 with PLC'!I45</f>
        <v>128.65000000000003</v>
      </c>
      <c r="D18" s="115">
        <f>'Rice Land Tract 1 with PLC'!F45</f>
        <v>69.325000000000045</v>
      </c>
      <c r="E18" s="110"/>
      <c r="F18" s="110"/>
      <c r="G18" s="110"/>
      <c r="H18" s="110"/>
      <c r="I18" s="110"/>
      <c r="J18" s="110"/>
      <c r="K18" s="110"/>
      <c r="L18" s="110"/>
      <c r="M18" s="110"/>
      <c r="N18" s="110"/>
      <c r="O18" s="110"/>
      <c r="P18" s="110"/>
      <c r="Q18" s="110"/>
      <c r="R18" s="25"/>
    </row>
    <row r="19" spans="1:18" x14ac:dyDescent="0.25">
      <c r="A19" s="25"/>
      <c r="B19" s="115">
        <f>'Rice Land Tract 1 with PLC'!D46</f>
        <v>12.75</v>
      </c>
      <c r="C19" s="115">
        <f>'Rice Land Tract 1 with PLC'!I46</f>
        <v>130.92500000000001</v>
      </c>
      <c r="D19" s="115">
        <f>'Rice Land Tract 1 with PLC'!F46</f>
        <v>70.287500000000023</v>
      </c>
      <c r="E19" s="110"/>
      <c r="F19" s="110"/>
      <c r="G19" s="110"/>
      <c r="H19" s="110"/>
      <c r="I19" s="110"/>
      <c r="J19" s="110"/>
      <c r="K19" s="110"/>
      <c r="L19" s="110"/>
      <c r="M19" s="110"/>
      <c r="N19" s="110"/>
      <c r="O19" s="110"/>
      <c r="P19" s="110"/>
      <c r="Q19" s="110"/>
      <c r="R19" s="25"/>
    </row>
    <row r="20" spans="1:18" x14ac:dyDescent="0.25">
      <c r="A20" s="25"/>
      <c r="B20" s="110"/>
      <c r="C20" s="110"/>
      <c r="D20" s="110"/>
      <c r="E20" s="110"/>
      <c r="F20" s="110"/>
      <c r="G20" s="110"/>
      <c r="H20" s="110"/>
      <c r="I20" s="110"/>
      <c r="J20" s="110"/>
      <c r="K20" s="110"/>
      <c r="L20" s="110"/>
      <c r="M20" s="110"/>
      <c r="N20" s="110"/>
      <c r="O20" s="110"/>
      <c r="P20" s="110"/>
      <c r="Q20" s="110"/>
      <c r="R20" s="25"/>
    </row>
    <row r="21" spans="1:18" x14ac:dyDescent="0.25">
      <c r="A21" s="25"/>
      <c r="B21" s="110"/>
      <c r="C21" s="110"/>
      <c r="D21" s="110"/>
      <c r="E21" s="110"/>
      <c r="F21" s="110"/>
      <c r="G21" s="110"/>
      <c r="H21" s="110"/>
      <c r="I21" s="110"/>
      <c r="J21" s="110"/>
      <c r="K21" s="110"/>
      <c r="L21" s="110"/>
      <c r="M21" s="110"/>
      <c r="N21" s="110"/>
      <c r="O21" s="110"/>
      <c r="P21" s="110"/>
      <c r="Q21" s="110"/>
      <c r="R21" s="25"/>
    </row>
    <row r="22" spans="1:18" x14ac:dyDescent="0.25">
      <c r="A22" s="25"/>
      <c r="B22" s="110" t="s">
        <v>78</v>
      </c>
      <c r="C22" s="110"/>
      <c r="D22" s="110"/>
      <c r="E22" s="110"/>
      <c r="F22" s="110"/>
      <c r="G22" s="110"/>
      <c r="H22" s="110"/>
      <c r="I22" s="110"/>
      <c r="J22" s="110"/>
      <c r="K22" s="110"/>
      <c r="L22" s="110"/>
      <c r="M22" s="110"/>
      <c r="N22" s="110"/>
      <c r="O22" s="110"/>
      <c r="P22" s="110"/>
      <c r="Q22" s="110"/>
      <c r="R22" s="25"/>
    </row>
    <row r="23" spans="1:18" x14ac:dyDescent="0.25">
      <c r="A23" s="25"/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</row>
    <row r="25" spans="1:18" x14ac:dyDescent="0.25">
      <c r="A25" s="25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</row>
    <row r="26" spans="1:18" x14ac:dyDescent="0.25">
      <c r="A26" s="25"/>
      <c r="B26" s="110"/>
      <c r="C26" s="116" t="s">
        <v>79</v>
      </c>
      <c r="D26" s="118">
        <f>'Rice Land Tract 1 with PLC'!D39</f>
        <v>11</v>
      </c>
      <c r="E26" s="110"/>
      <c r="F26" s="110"/>
      <c r="G26" s="110"/>
      <c r="H26" s="110"/>
      <c r="I26" s="110"/>
      <c r="J26" s="110"/>
      <c r="K26" s="110"/>
      <c r="L26" s="110"/>
      <c r="M26" s="110"/>
      <c r="N26" s="110"/>
      <c r="O26" s="110"/>
      <c r="P26" s="110"/>
      <c r="Q26" s="110"/>
      <c r="R26" s="25"/>
    </row>
    <row r="27" spans="1:18" ht="18.75" x14ac:dyDescent="0.3">
      <c r="A27" s="25"/>
      <c r="B27" s="111"/>
      <c r="C27" s="112" t="s">
        <v>73</v>
      </c>
      <c r="D27" s="112" t="s">
        <v>74</v>
      </c>
      <c r="E27" s="110"/>
      <c r="F27" s="110"/>
      <c r="G27" s="110"/>
      <c r="H27" s="110"/>
      <c r="I27" s="110"/>
      <c r="J27" s="110"/>
      <c r="K27" s="110"/>
      <c r="L27" s="110"/>
      <c r="M27" s="110"/>
      <c r="N27" s="110"/>
      <c r="O27" s="110"/>
      <c r="P27" s="110"/>
      <c r="Q27" s="110"/>
      <c r="R27" s="25"/>
    </row>
    <row r="28" spans="1:18" ht="30" x14ac:dyDescent="0.25">
      <c r="A28" s="25"/>
      <c r="B28" s="113" t="s">
        <v>80</v>
      </c>
      <c r="C28" s="114" t="s">
        <v>75</v>
      </c>
      <c r="D28" s="114" t="s">
        <v>76</v>
      </c>
      <c r="E28" s="110"/>
      <c r="F28" s="110"/>
      <c r="G28" s="110"/>
      <c r="H28" s="110"/>
      <c r="I28" s="110"/>
      <c r="J28" s="110"/>
      <c r="K28" s="110"/>
      <c r="L28" s="110"/>
      <c r="M28" s="110"/>
      <c r="N28" s="110"/>
      <c r="O28" s="110"/>
      <c r="P28" s="110"/>
      <c r="Q28" s="110"/>
      <c r="R28" s="25"/>
    </row>
    <row r="29" spans="1:18" x14ac:dyDescent="0.25">
      <c r="A29" s="25"/>
      <c r="B29" s="119">
        <f>'Rice Land Tract 1 with PLC'!E31</f>
        <v>6000</v>
      </c>
      <c r="C29" s="115">
        <f>'Rice Land Tract 1 with PLC'!E39</f>
        <v>46.399999999999956</v>
      </c>
      <c r="D29" s="115">
        <f>'Rice Land Tract 1 with PLC'!E60</f>
        <v>112.9</v>
      </c>
      <c r="E29" s="110"/>
      <c r="F29" s="110"/>
      <c r="G29" s="110"/>
      <c r="H29" s="110"/>
      <c r="I29" s="110"/>
      <c r="J29" s="110"/>
      <c r="K29" s="110"/>
      <c r="L29" s="110"/>
      <c r="M29" s="110"/>
      <c r="N29" s="110"/>
      <c r="O29" s="110"/>
      <c r="P29" s="110"/>
      <c r="Q29" s="110"/>
      <c r="R29" s="25"/>
    </row>
    <row r="30" spans="1:18" x14ac:dyDescent="0.25">
      <c r="A30" s="25"/>
      <c r="B30" s="119">
        <f>'Rice Land Tract 1 with PLC'!F31</f>
        <v>6250</v>
      </c>
      <c r="C30" s="115">
        <f>'Rice Land Tract 1 with PLC'!F39</f>
        <v>63.549999999999955</v>
      </c>
      <c r="D30" s="115">
        <f>'Rice Land Tract 1 with PLC'!F60</f>
        <v>120.25</v>
      </c>
      <c r="E30" s="110"/>
      <c r="F30" s="110"/>
      <c r="G30" s="110"/>
      <c r="H30" s="110"/>
      <c r="I30" s="110"/>
      <c r="J30" s="110"/>
      <c r="K30" s="110"/>
      <c r="L30" s="110"/>
      <c r="M30" s="110"/>
      <c r="N30" s="110"/>
      <c r="O30" s="110"/>
      <c r="P30" s="110"/>
      <c r="Q30" s="110"/>
      <c r="R30" s="25"/>
    </row>
    <row r="31" spans="1:18" x14ac:dyDescent="0.25">
      <c r="A31" s="25"/>
      <c r="B31" s="119">
        <f>'Rice Land Tract 1 with PLC'!G31</f>
        <v>6500</v>
      </c>
      <c r="C31" s="115">
        <f>'Rice Land Tract 1 with PLC'!G39</f>
        <v>80.69999999999996</v>
      </c>
      <c r="D31" s="115">
        <f>'Rice Land Tract 1 with PLC'!G60</f>
        <v>127.6</v>
      </c>
      <c r="E31" s="110"/>
      <c r="F31" s="110"/>
      <c r="G31" s="110"/>
      <c r="H31" s="110"/>
      <c r="I31" s="110"/>
      <c r="J31" s="110"/>
      <c r="K31" s="110"/>
      <c r="L31" s="110"/>
      <c r="M31" s="110"/>
      <c r="N31" s="110"/>
      <c r="O31" s="110"/>
      <c r="P31" s="110"/>
      <c r="Q31" s="110"/>
      <c r="R31" s="25"/>
    </row>
    <row r="32" spans="1:18" x14ac:dyDescent="0.25">
      <c r="A32" s="25"/>
      <c r="B32" s="119">
        <f>'Rice Land Tract 1 with PLC'!H31</f>
        <v>6750</v>
      </c>
      <c r="C32" s="115">
        <f>'Rice Land Tract 1 with PLC'!H39</f>
        <v>97.85000000000008</v>
      </c>
      <c r="D32" s="115">
        <f>'Rice Land Tract 1 with PLC'!H60</f>
        <v>134.94999999999999</v>
      </c>
      <c r="E32" s="110"/>
      <c r="F32" s="110"/>
      <c r="G32" s="110"/>
      <c r="H32" s="110"/>
      <c r="I32" s="110"/>
      <c r="J32" s="110"/>
      <c r="K32" s="110"/>
      <c r="L32" s="110"/>
      <c r="M32" s="110"/>
      <c r="N32" s="110"/>
      <c r="O32" s="110"/>
      <c r="P32" s="110"/>
      <c r="Q32" s="110"/>
      <c r="R32" s="25"/>
    </row>
    <row r="33" spans="1:18" x14ac:dyDescent="0.25">
      <c r="A33" s="25"/>
      <c r="B33" s="119">
        <f>'Rice Land Tract 1 with PLC'!I31</f>
        <v>7000</v>
      </c>
      <c r="C33" s="115">
        <f>'Rice Land Tract 1 with PLC'!I39</f>
        <v>115.00000000000007</v>
      </c>
      <c r="D33" s="115">
        <f>'Rice Land Tract 1 with PLC'!I60</f>
        <v>142.30000000000001</v>
      </c>
      <c r="E33" s="110"/>
      <c r="F33" s="110"/>
      <c r="G33" s="110"/>
      <c r="H33" s="110"/>
      <c r="I33" s="110"/>
      <c r="J33" s="110"/>
      <c r="K33" s="110"/>
      <c r="L33" s="110"/>
      <c r="M33" s="110"/>
      <c r="N33" s="110"/>
      <c r="O33" s="110"/>
      <c r="P33" s="110"/>
      <c r="Q33" s="110"/>
      <c r="R33" s="25"/>
    </row>
    <row r="34" spans="1:18" x14ac:dyDescent="0.25">
      <c r="A34" s="25"/>
      <c r="B34" s="119">
        <f>'Rice Land Tract 1 with PLC'!J31</f>
        <v>7250</v>
      </c>
      <c r="C34" s="115">
        <f>'Rice Land Tract 1 with PLC'!J39</f>
        <v>132.15000000000006</v>
      </c>
      <c r="D34" s="115">
        <f>'Rice Land Tract 1 with PLC'!J60</f>
        <v>149.65</v>
      </c>
      <c r="E34" s="110"/>
      <c r="F34" s="110"/>
      <c r="G34" s="110"/>
      <c r="H34" s="110"/>
      <c r="I34" s="110"/>
      <c r="J34" s="110"/>
      <c r="K34" s="110"/>
      <c r="L34" s="110"/>
      <c r="M34" s="110"/>
      <c r="N34" s="110"/>
      <c r="O34" s="110"/>
      <c r="P34" s="110"/>
      <c r="Q34" s="110"/>
      <c r="R34" s="25"/>
    </row>
    <row r="35" spans="1:18" x14ac:dyDescent="0.25">
      <c r="A35" s="25"/>
      <c r="B35" s="119">
        <f>'Rice Land Tract 1 with PLC'!K31</f>
        <v>7500</v>
      </c>
      <c r="C35" s="115">
        <f>'Rice Land Tract 1 with PLC'!K39</f>
        <v>149.30000000000007</v>
      </c>
      <c r="D35" s="115">
        <f>'Rice Land Tract 1 with PLC'!K60</f>
        <v>157</v>
      </c>
      <c r="E35" s="110"/>
      <c r="F35" s="110"/>
      <c r="G35" s="110"/>
      <c r="H35" s="110"/>
      <c r="I35" s="110"/>
      <c r="J35" s="110"/>
      <c r="K35" s="110"/>
      <c r="L35" s="110"/>
      <c r="M35" s="110"/>
      <c r="N35" s="110"/>
      <c r="O35" s="110"/>
      <c r="P35" s="110"/>
      <c r="Q35" s="110"/>
      <c r="R35" s="25"/>
    </row>
    <row r="36" spans="1:18" x14ac:dyDescent="0.25">
      <c r="A36" s="25"/>
      <c r="B36" s="119">
        <f>'Rice Land Tract 1 with PLC'!L31</f>
        <v>7750</v>
      </c>
      <c r="C36" s="115">
        <f>'Rice Land Tract 1 with PLC'!L39</f>
        <v>166.45000000000007</v>
      </c>
      <c r="D36" s="115">
        <f>'Rice Land Tract 1 with PLC'!L60</f>
        <v>164.35</v>
      </c>
      <c r="E36" s="110"/>
      <c r="F36" s="110"/>
      <c r="G36" s="110"/>
      <c r="H36" s="110"/>
      <c r="I36" s="110"/>
      <c r="J36" s="110"/>
      <c r="K36" s="110"/>
      <c r="L36" s="110"/>
      <c r="M36" s="110"/>
      <c r="N36" s="110"/>
      <c r="O36" s="110"/>
      <c r="P36" s="110"/>
      <c r="Q36" s="110"/>
      <c r="R36" s="25"/>
    </row>
    <row r="37" spans="1:18" x14ac:dyDescent="0.25">
      <c r="A37" s="25"/>
      <c r="B37" s="119">
        <f>'Rice Land Tract 1 with PLC'!M31</f>
        <v>8000</v>
      </c>
      <c r="C37" s="115">
        <f>'Rice Land Tract 1 with PLC'!M39</f>
        <v>183.60000000000008</v>
      </c>
      <c r="D37" s="115">
        <f>'Rice Land Tract 1 with PLC'!M60</f>
        <v>171.7</v>
      </c>
      <c r="E37" s="110"/>
      <c r="F37" s="110"/>
      <c r="G37" s="110"/>
      <c r="H37" s="110"/>
      <c r="I37" s="110"/>
      <c r="J37" s="110"/>
      <c r="K37" s="110"/>
      <c r="L37" s="110"/>
      <c r="M37" s="110"/>
      <c r="N37" s="110"/>
      <c r="O37" s="110"/>
      <c r="P37" s="110"/>
      <c r="Q37" s="110"/>
      <c r="R37" s="25"/>
    </row>
    <row r="38" spans="1:18" x14ac:dyDescent="0.25">
      <c r="A38" s="25"/>
      <c r="B38" s="120"/>
      <c r="C38" s="121"/>
      <c r="D38" s="121"/>
      <c r="E38" s="110"/>
      <c r="F38" s="110"/>
      <c r="G38" s="110"/>
      <c r="H38" s="110"/>
      <c r="I38" s="110"/>
      <c r="J38" s="110"/>
      <c r="K38" s="110"/>
      <c r="L38" s="110"/>
      <c r="M38" s="110"/>
      <c r="N38" s="110"/>
      <c r="O38" s="110"/>
      <c r="P38" s="110"/>
      <c r="Q38" s="110"/>
      <c r="R38" s="25"/>
    </row>
    <row r="39" spans="1:18" x14ac:dyDescent="0.25">
      <c r="A39" s="25"/>
      <c r="B39" s="120"/>
      <c r="C39" s="121"/>
      <c r="D39" s="121"/>
      <c r="E39" s="110"/>
      <c r="F39" s="110"/>
      <c r="G39" s="110"/>
      <c r="H39" s="110"/>
      <c r="I39" s="110"/>
      <c r="J39" s="110"/>
      <c r="K39" s="110"/>
      <c r="L39" s="110"/>
      <c r="M39" s="110"/>
      <c r="N39" s="110"/>
      <c r="O39" s="110"/>
      <c r="P39" s="110"/>
      <c r="Q39" s="110"/>
      <c r="R39" s="25"/>
    </row>
    <row r="40" spans="1:18" x14ac:dyDescent="0.25">
      <c r="A40" s="25"/>
      <c r="B40" s="120"/>
      <c r="C40" s="121"/>
      <c r="D40" s="121"/>
      <c r="E40" s="110"/>
      <c r="F40" s="110"/>
      <c r="G40" s="110"/>
      <c r="H40" s="110"/>
      <c r="I40" s="110"/>
      <c r="J40" s="110"/>
      <c r="K40" s="110"/>
      <c r="L40" s="110"/>
      <c r="M40" s="110"/>
      <c r="N40" s="110"/>
      <c r="O40" s="110"/>
      <c r="P40" s="110"/>
      <c r="Q40" s="110"/>
      <c r="R40" s="25"/>
    </row>
    <row r="41" spans="1:18" x14ac:dyDescent="0.25">
      <c r="A41" s="25"/>
      <c r="B41" s="120"/>
      <c r="C41" s="121"/>
      <c r="D41" s="121"/>
      <c r="E41" s="110"/>
      <c r="F41" s="110"/>
      <c r="G41" s="110"/>
      <c r="H41" s="110"/>
      <c r="I41" s="110"/>
      <c r="J41" s="110"/>
      <c r="K41" s="110"/>
      <c r="L41" s="110"/>
      <c r="M41" s="110"/>
      <c r="N41" s="110"/>
      <c r="O41" s="110"/>
      <c r="P41" s="110"/>
      <c r="Q41" s="110"/>
      <c r="R41" s="25"/>
    </row>
    <row r="42" spans="1:18" x14ac:dyDescent="0.25">
      <c r="A42" s="25"/>
      <c r="B42" s="120"/>
      <c r="C42" s="121"/>
      <c r="D42" s="121"/>
      <c r="E42" s="110"/>
      <c r="F42" s="110"/>
      <c r="G42" s="110"/>
      <c r="H42" s="110"/>
      <c r="I42" s="110"/>
      <c r="J42" s="110"/>
      <c r="K42" s="110"/>
      <c r="L42" s="110"/>
      <c r="M42" s="110"/>
      <c r="N42" s="110"/>
      <c r="O42" s="110"/>
      <c r="P42" s="110"/>
      <c r="Q42" s="110"/>
      <c r="R42" s="25"/>
    </row>
    <row r="43" spans="1:18" x14ac:dyDescent="0.25">
      <c r="A43" s="25"/>
      <c r="B43" s="120"/>
      <c r="C43" s="121"/>
      <c r="D43" s="121"/>
      <c r="E43" s="110"/>
      <c r="F43" s="110"/>
      <c r="G43" s="110"/>
      <c r="H43" s="110"/>
      <c r="I43" s="110"/>
      <c r="J43" s="110"/>
      <c r="K43" s="110"/>
      <c r="L43" s="110"/>
      <c r="M43" s="110"/>
      <c r="N43" s="110"/>
      <c r="O43" s="110"/>
      <c r="P43" s="110"/>
      <c r="Q43" s="110"/>
      <c r="R43" s="25"/>
    </row>
    <row r="44" spans="1:18" x14ac:dyDescent="0.25">
      <c r="A44" s="25"/>
      <c r="B44" s="110"/>
      <c r="C44" s="110"/>
      <c r="D44" s="110"/>
      <c r="E44" s="110"/>
      <c r="F44" s="110"/>
      <c r="G44" s="110"/>
      <c r="H44" s="110"/>
      <c r="I44" s="110"/>
      <c r="J44" s="110"/>
      <c r="K44" s="110"/>
      <c r="L44" s="110"/>
      <c r="M44" s="110"/>
      <c r="N44" s="110"/>
      <c r="O44" s="110"/>
      <c r="P44" s="110"/>
      <c r="Q44" s="110"/>
      <c r="R44" s="25"/>
    </row>
    <row r="45" spans="1:18" x14ac:dyDescent="0.25">
      <c r="A45" s="25"/>
      <c r="B45" s="110"/>
      <c r="C45" s="110"/>
      <c r="D45" s="110"/>
      <c r="E45" s="110"/>
      <c r="F45" s="110"/>
      <c r="G45" s="110"/>
      <c r="H45" s="110"/>
      <c r="I45" s="110"/>
      <c r="J45" s="110"/>
      <c r="K45" s="110"/>
      <c r="L45" s="110"/>
      <c r="M45" s="110"/>
      <c r="N45" s="110"/>
      <c r="O45" s="110"/>
      <c r="P45" s="110"/>
      <c r="Q45" s="110"/>
      <c r="R45" s="25"/>
    </row>
    <row r="46" spans="1:18" x14ac:dyDescent="0.25">
      <c r="A46" s="25"/>
      <c r="B46" s="110" t="s">
        <v>78</v>
      </c>
      <c r="C46" s="110"/>
      <c r="D46" s="110"/>
      <c r="E46" s="110"/>
      <c r="F46" s="110"/>
      <c r="G46" s="110"/>
      <c r="H46" s="110"/>
      <c r="I46" s="110"/>
      <c r="J46" s="110"/>
      <c r="K46" s="110"/>
      <c r="L46" s="110"/>
      <c r="M46" s="110"/>
      <c r="N46" s="110"/>
      <c r="O46" s="110"/>
      <c r="P46" s="110"/>
      <c r="Q46" s="110"/>
      <c r="R46" s="25"/>
    </row>
    <row r="47" spans="1:18" x14ac:dyDescent="0.25">
      <c r="A47" s="25"/>
      <c r="B47" s="25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5"/>
      <c r="N47" s="25"/>
      <c r="O47" s="25"/>
      <c r="P47" s="25"/>
      <c r="Q47" s="25"/>
      <c r="R47" s="25"/>
    </row>
  </sheetData>
  <pageMargins left="0.7" right="0.7" top="0.75" bottom="0.75" header="0.3" footer="0.3"/>
  <pageSetup scale="51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K73"/>
  <sheetViews>
    <sheetView zoomScale="125" zoomScaleNormal="125" workbookViewId="0">
      <selection activeCell="O2" sqref="O2"/>
    </sheetView>
  </sheetViews>
  <sheetFormatPr defaultRowHeight="18.75" x14ac:dyDescent="0.3"/>
  <cols>
    <col min="1" max="1" width="4.140625" style="1" customWidth="1"/>
    <col min="2" max="2" width="9.140625" style="1"/>
    <col min="3" max="3" width="12.85546875" style="1" bestFit="1" customWidth="1"/>
    <col min="4" max="4" width="11.42578125" style="1" customWidth="1"/>
    <col min="5" max="5" width="10.7109375" style="1" customWidth="1"/>
    <col min="6" max="6" width="12.42578125" style="1" customWidth="1"/>
    <col min="7" max="7" width="12.7109375" style="1" customWidth="1"/>
    <col min="8" max="8" width="11.7109375" style="1" customWidth="1"/>
    <col min="9" max="9" width="12.85546875" style="1" customWidth="1"/>
    <col min="10" max="10" width="12.28515625" style="1" bestFit="1" customWidth="1"/>
    <col min="11" max="11" width="11.85546875" style="1" customWidth="1"/>
    <col min="12" max="13" width="12.85546875" style="1" bestFit="1" customWidth="1"/>
    <col min="14" max="14" width="9.5703125" style="1" customWidth="1"/>
    <col min="16" max="16" width="9.28515625" bestFit="1" customWidth="1"/>
    <col min="17" max="17" width="3.5703125" customWidth="1"/>
    <col min="18" max="18" width="12.140625" customWidth="1"/>
    <col min="19" max="19" width="10" customWidth="1"/>
    <col min="20" max="20" width="11.140625" customWidth="1"/>
    <col min="21" max="21" width="12" customWidth="1"/>
    <col min="22" max="22" width="10.5703125" customWidth="1"/>
    <col min="23" max="23" width="12.85546875" customWidth="1"/>
    <col min="24" max="24" width="12.5703125" customWidth="1"/>
    <col min="25" max="25" width="12" customWidth="1"/>
    <col min="26" max="26" width="11.140625" customWidth="1"/>
    <col min="27" max="27" width="14.28515625" customWidth="1"/>
    <col min="28" max="29" width="12.5703125" customWidth="1"/>
    <col min="30" max="30" width="13.140625" customWidth="1"/>
    <col min="31" max="31" width="12.28515625" customWidth="1"/>
    <col min="32" max="32" width="10.5703125" customWidth="1"/>
    <col min="33" max="33" width="11.28515625" customWidth="1"/>
    <col min="34" max="34" width="12" customWidth="1"/>
    <col min="35" max="35" width="10.28515625" customWidth="1"/>
    <col min="36" max="36" width="10.7109375" customWidth="1"/>
    <col min="37" max="37" width="12.42578125" customWidth="1"/>
  </cols>
  <sheetData>
    <row r="1" spans="1:37" x14ac:dyDescent="0.3">
      <c r="A1" s="23"/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</row>
    <row r="2" spans="1:37" x14ac:dyDescent="0.3">
      <c r="A2" s="23"/>
      <c r="C2" s="41" t="s">
        <v>24</v>
      </c>
      <c r="D2" s="2"/>
      <c r="F2" s="2"/>
      <c r="G2" s="2"/>
      <c r="I2" s="2"/>
      <c r="J2" s="2"/>
      <c r="L2" s="3"/>
      <c r="O2" s="4" t="s">
        <v>81</v>
      </c>
      <c r="P2" s="2"/>
      <c r="Q2" s="24"/>
      <c r="R2" s="1"/>
      <c r="S2" s="1"/>
      <c r="T2" s="2"/>
      <c r="U2" s="2"/>
      <c r="V2" s="1"/>
      <c r="W2" s="3"/>
      <c r="X2" s="4"/>
      <c r="Y2" s="1"/>
      <c r="Z2" s="1"/>
      <c r="AA2" s="2"/>
      <c r="AB2" s="2"/>
      <c r="AC2" s="1"/>
      <c r="AD2" s="2"/>
      <c r="AE2" s="2"/>
      <c r="AF2" s="1"/>
      <c r="AG2" s="2"/>
      <c r="AH2" s="2"/>
      <c r="AI2" s="1"/>
      <c r="AJ2" s="3"/>
      <c r="AK2" s="4"/>
    </row>
    <row r="3" spans="1:37" x14ac:dyDescent="0.3">
      <c r="A3" s="23"/>
      <c r="C3" s="41" t="s">
        <v>38</v>
      </c>
      <c r="D3" s="2"/>
      <c r="F3" s="2"/>
      <c r="G3" s="2"/>
      <c r="I3" s="2"/>
      <c r="J3" s="2"/>
      <c r="L3" s="3"/>
      <c r="O3" s="4"/>
      <c r="P3" s="2"/>
      <c r="Q3" s="24"/>
      <c r="R3" s="1"/>
      <c r="S3" s="1"/>
      <c r="T3" s="2"/>
      <c r="U3" s="2"/>
      <c r="V3" s="1"/>
      <c r="W3" s="3"/>
      <c r="X3" s="4"/>
      <c r="Y3" s="1"/>
      <c r="Z3" s="1"/>
      <c r="AA3" s="2"/>
      <c r="AB3" s="2"/>
      <c r="AC3" s="1"/>
      <c r="AD3" s="2"/>
      <c r="AE3" s="2"/>
      <c r="AF3" s="1"/>
      <c r="AG3" s="2"/>
      <c r="AH3" s="2"/>
      <c r="AI3" s="1"/>
      <c r="AJ3" s="3"/>
      <c r="AK3" s="4"/>
    </row>
    <row r="4" spans="1:37" x14ac:dyDescent="0.3">
      <c r="A4" s="23"/>
      <c r="C4" s="41" t="s">
        <v>25</v>
      </c>
      <c r="Q4" s="25"/>
    </row>
    <row r="5" spans="1:37" ht="19.5" thickBot="1" x14ac:dyDescent="0.35">
      <c r="A5" s="23"/>
      <c r="Q5" s="25"/>
    </row>
    <row r="6" spans="1:37" ht="21" x14ac:dyDescent="0.35">
      <c r="A6" s="23"/>
      <c r="C6" s="15"/>
      <c r="D6" s="16"/>
      <c r="E6" s="16"/>
      <c r="F6" s="16"/>
      <c r="G6" s="16"/>
      <c r="H6" s="16"/>
      <c r="I6" s="26" t="s">
        <v>39</v>
      </c>
      <c r="J6" s="16"/>
      <c r="K6" s="16"/>
      <c r="L6" s="16"/>
      <c r="M6" s="16"/>
      <c r="N6" s="16"/>
      <c r="O6" s="17"/>
      <c r="Q6" s="25"/>
    </row>
    <row r="7" spans="1:37" ht="21" x14ac:dyDescent="0.35">
      <c r="A7" s="23"/>
      <c r="C7" s="18"/>
      <c r="D7" s="5"/>
      <c r="E7" s="7" t="s">
        <v>33</v>
      </c>
      <c r="F7" s="46" t="s">
        <v>54</v>
      </c>
      <c r="G7" s="5"/>
      <c r="H7" s="5"/>
      <c r="I7" s="45"/>
      <c r="J7" s="81"/>
      <c r="K7" s="66"/>
      <c r="L7" s="82" t="s">
        <v>52</v>
      </c>
      <c r="M7" s="65" t="s">
        <v>32</v>
      </c>
      <c r="N7" s="66"/>
      <c r="O7" s="69"/>
      <c r="Q7" s="25"/>
    </row>
    <row r="8" spans="1:37" ht="21" hidden="1" x14ac:dyDescent="0.35">
      <c r="A8" s="23"/>
      <c r="C8" s="18"/>
      <c r="D8" s="5"/>
      <c r="E8" s="7" t="s">
        <v>4</v>
      </c>
      <c r="F8" s="13">
        <f>IF(F14&gt;0,1,0)</f>
        <v>1</v>
      </c>
      <c r="G8" s="5"/>
      <c r="H8" s="5"/>
      <c r="I8" s="45"/>
      <c r="J8" s="67"/>
      <c r="K8" s="5"/>
      <c r="L8" s="83"/>
      <c r="M8" s="67"/>
      <c r="N8" s="5"/>
      <c r="O8" s="19"/>
      <c r="Q8" s="25"/>
    </row>
    <row r="9" spans="1:37" ht="21" hidden="1" x14ac:dyDescent="0.35">
      <c r="A9" s="23"/>
      <c r="C9" s="18"/>
      <c r="D9" s="5"/>
      <c r="E9" s="7" t="s">
        <v>5</v>
      </c>
      <c r="F9" s="13">
        <f>IF(F15&gt;0,1,0)</f>
        <v>0</v>
      </c>
      <c r="G9" s="5"/>
      <c r="H9" s="5"/>
      <c r="I9" s="45"/>
      <c r="J9" s="67"/>
      <c r="K9" s="5"/>
      <c r="L9" s="83"/>
      <c r="M9" s="67"/>
      <c r="N9" s="5"/>
      <c r="O9" s="19"/>
      <c r="Q9" s="25"/>
    </row>
    <row r="10" spans="1:37" x14ac:dyDescent="0.3">
      <c r="A10" s="23"/>
      <c r="C10" s="18"/>
      <c r="D10" s="5"/>
      <c r="E10" s="5"/>
      <c r="F10" s="5"/>
      <c r="G10" s="5"/>
      <c r="H10" s="5"/>
      <c r="I10" s="6"/>
      <c r="J10" s="84"/>
      <c r="K10" s="78"/>
      <c r="L10" s="80" t="s">
        <v>51</v>
      </c>
      <c r="M10" s="68" t="s">
        <v>30</v>
      </c>
      <c r="N10" s="71" t="s">
        <v>31</v>
      </c>
      <c r="O10" s="70"/>
      <c r="Q10" s="25"/>
    </row>
    <row r="11" spans="1:37" x14ac:dyDescent="0.3">
      <c r="A11" s="23"/>
      <c r="C11" s="18"/>
      <c r="D11" s="5"/>
      <c r="E11" s="7" t="s">
        <v>71</v>
      </c>
      <c r="F11" s="10">
        <v>11</v>
      </c>
      <c r="G11" s="5" t="s">
        <v>26</v>
      </c>
      <c r="H11" s="35">
        <f>F11*1.62</f>
        <v>17.82</v>
      </c>
      <c r="I11" s="5" t="s">
        <v>9</v>
      </c>
      <c r="J11" s="5"/>
      <c r="K11" s="64" t="s">
        <v>12</v>
      </c>
      <c r="L11" s="28">
        <v>61.9</v>
      </c>
      <c r="M11" s="72">
        <v>0</v>
      </c>
      <c r="N11" s="75">
        <f>1-M11</f>
        <v>1</v>
      </c>
      <c r="O11" s="69"/>
      <c r="Q11" s="25"/>
    </row>
    <row r="12" spans="1:37" x14ac:dyDescent="0.3">
      <c r="A12" s="23"/>
      <c r="C12" s="18"/>
      <c r="D12" s="5"/>
      <c r="E12" s="7" t="s">
        <v>6</v>
      </c>
      <c r="F12" s="29">
        <v>7000</v>
      </c>
      <c r="G12" s="5" t="s">
        <v>8</v>
      </c>
      <c r="H12" s="36">
        <f>F12/162</f>
        <v>43.209876543209873</v>
      </c>
      <c r="I12" s="5" t="s">
        <v>10</v>
      </c>
      <c r="J12" s="5"/>
      <c r="K12" s="64" t="s">
        <v>13</v>
      </c>
      <c r="L12" s="28">
        <v>97</v>
      </c>
      <c r="M12" s="73">
        <v>0</v>
      </c>
      <c r="N12" s="76">
        <f>1-M12</f>
        <v>1</v>
      </c>
      <c r="O12" s="19"/>
      <c r="Q12" s="25"/>
    </row>
    <row r="13" spans="1:37" x14ac:dyDescent="0.3">
      <c r="A13" s="23"/>
      <c r="C13" s="18"/>
      <c r="D13" s="5"/>
      <c r="E13" s="7"/>
      <c r="F13" s="29"/>
      <c r="G13" s="37" t="s">
        <v>11</v>
      </c>
      <c r="H13" s="5"/>
      <c r="I13" s="5"/>
      <c r="J13" s="5"/>
      <c r="K13" s="64" t="s">
        <v>14</v>
      </c>
      <c r="L13" s="28">
        <v>39</v>
      </c>
      <c r="M13" s="73">
        <v>0</v>
      </c>
      <c r="N13" s="76">
        <f>1-M13</f>
        <v>1</v>
      </c>
      <c r="O13" s="19"/>
      <c r="Q13" s="25"/>
    </row>
    <row r="14" spans="1:37" x14ac:dyDescent="0.3">
      <c r="A14" s="23"/>
      <c r="C14" s="18"/>
      <c r="D14" s="5"/>
      <c r="E14" s="7" t="s">
        <v>4</v>
      </c>
      <c r="F14" s="30">
        <v>0.3</v>
      </c>
      <c r="G14" s="5" t="s">
        <v>1</v>
      </c>
      <c r="H14" s="5"/>
      <c r="I14" s="5"/>
      <c r="J14" s="5"/>
      <c r="K14" s="64" t="s">
        <v>42</v>
      </c>
      <c r="L14" s="28">
        <v>16</v>
      </c>
      <c r="M14" s="73">
        <v>0</v>
      </c>
      <c r="N14" s="76">
        <f t="shared" ref="N14:N22" si="0">1-M14</f>
        <v>1</v>
      </c>
      <c r="O14" s="19"/>
      <c r="Q14" s="25"/>
    </row>
    <row r="15" spans="1:37" x14ac:dyDescent="0.3">
      <c r="A15" s="23"/>
      <c r="C15" s="18"/>
      <c r="D15" s="5"/>
      <c r="E15" s="7" t="s">
        <v>5</v>
      </c>
      <c r="F15" s="28">
        <v>0</v>
      </c>
      <c r="G15" s="5" t="s">
        <v>0</v>
      </c>
      <c r="H15" s="5"/>
      <c r="I15" s="5"/>
      <c r="J15" s="5"/>
      <c r="K15" s="64" t="s">
        <v>15</v>
      </c>
      <c r="L15" s="28">
        <v>83</v>
      </c>
      <c r="M15" s="73">
        <v>0</v>
      </c>
      <c r="N15" s="76">
        <f t="shared" si="0"/>
        <v>1</v>
      </c>
      <c r="O15" s="19"/>
      <c r="Q15" s="25"/>
    </row>
    <row r="16" spans="1:37" x14ac:dyDescent="0.3">
      <c r="A16" s="23"/>
      <c r="C16" s="18"/>
      <c r="D16" s="5"/>
      <c r="E16" s="7"/>
      <c r="F16" s="14" t="str">
        <f>IF(F8+F9&gt;1,"Either share rent value or cash rent value must be zero!","  ")</f>
        <v xml:space="preserve">  </v>
      </c>
      <c r="G16" s="5"/>
      <c r="H16" s="5"/>
      <c r="I16" s="5"/>
      <c r="J16" s="5"/>
      <c r="K16" s="64" t="s">
        <v>16</v>
      </c>
      <c r="L16" s="28">
        <v>15</v>
      </c>
      <c r="M16" s="73">
        <v>0</v>
      </c>
      <c r="N16" s="76">
        <f t="shared" si="0"/>
        <v>1</v>
      </c>
      <c r="O16" s="19"/>
      <c r="Q16" s="25"/>
    </row>
    <row r="17" spans="1:17" x14ac:dyDescent="0.3">
      <c r="A17" s="23"/>
      <c r="C17" s="18"/>
      <c r="D17" s="40" t="s">
        <v>50</v>
      </c>
      <c r="E17" s="7"/>
      <c r="F17" s="14"/>
      <c r="G17" s="5"/>
      <c r="H17" s="5"/>
      <c r="I17" s="5"/>
      <c r="J17" s="7"/>
      <c r="K17" s="64" t="s">
        <v>17</v>
      </c>
      <c r="L17" s="28">
        <v>51</v>
      </c>
      <c r="M17" s="73">
        <v>0</v>
      </c>
      <c r="N17" s="76">
        <f t="shared" si="0"/>
        <v>1</v>
      </c>
      <c r="O17" s="19"/>
      <c r="Q17" s="25"/>
    </row>
    <row r="18" spans="1:17" x14ac:dyDescent="0.3">
      <c r="A18" s="23"/>
      <c r="C18" s="18"/>
      <c r="D18" s="40" t="s">
        <v>49</v>
      </c>
      <c r="E18" s="7"/>
      <c r="F18" s="5"/>
      <c r="G18" s="5"/>
      <c r="H18" s="5"/>
      <c r="I18" s="5"/>
      <c r="J18" s="7"/>
      <c r="K18" s="64" t="s">
        <v>18</v>
      </c>
      <c r="L18" s="28">
        <v>89</v>
      </c>
      <c r="M18" s="73">
        <v>1</v>
      </c>
      <c r="N18" s="76">
        <f t="shared" si="0"/>
        <v>0</v>
      </c>
      <c r="O18" s="19"/>
      <c r="Q18" s="25"/>
    </row>
    <row r="19" spans="1:17" x14ac:dyDescent="0.3">
      <c r="A19" s="23"/>
      <c r="C19" s="18"/>
      <c r="D19" s="5"/>
      <c r="E19" s="7" t="s">
        <v>20</v>
      </c>
      <c r="F19" s="10">
        <v>0.9</v>
      </c>
      <c r="G19" s="5" t="s">
        <v>7</v>
      </c>
      <c r="H19" s="39" t="s">
        <v>11</v>
      </c>
      <c r="I19" s="5"/>
      <c r="J19" s="7"/>
      <c r="K19" s="64" t="s">
        <v>19</v>
      </c>
      <c r="L19" s="28">
        <v>20</v>
      </c>
      <c r="M19" s="73">
        <v>0</v>
      </c>
      <c r="N19" s="76">
        <f>1-M19</f>
        <v>1</v>
      </c>
      <c r="O19" s="19"/>
      <c r="Q19" s="25"/>
    </row>
    <row r="20" spans="1:17" x14ac:dyDescent="0.3">
      <c r="A20" s="23"/>
      <c r="C20" s="18"/>
      <c r="D20" s="5"/>
      <c r="E20" s="7" t="s">
        <v>21</v>
      </c>
      <c r="F20" s="10">
        <v>0.3</v>
      </c>
      <c r="G20" s="5" t="s">
        <v>7</v>
      </c>
      <c r="H20" s="39" t="s">
        <v>11</v>
      </c>
      <c r="I20" s="5"/>
      <c r="J20" s="7"/>
      <c r="K20" s="64" t="s">
        <v>19</v>
      </c>
      <c r="L20" s="28">
        <v>0</v>
      </c>
      <c r="M20" s="73">
        <v>0</v>
      </c>
      <c r="N20" s="76">
        <f t="shared" si="0"/>
        <v>1</v>
      </c>
      <c r="O20" s="19"/>
      <c r="Q20" s="25"/>
    </row>
    <row r="21" spans="1:17" x14ac:dyDescent="0.3">
      <c r="A21" s="23"/>
      <c r="C21" s="18"/>
      <c r="D21" s="40" t="s">
        <v>43</v>
      </c>
      <c r="E21" s="7"/>
      <c r="F21" s="7"/>
      <c r="G21" s="7"/>
      <c r="H21" s="7"/>
      <c r="I21" s="5"/>
      <c r="J21" s="7"/>
      <c r="K21" s="64" t="s">
        <v>45</v>
      </c>
      <c r="L21" s="28">
        <v>102</v>
      </c>
      <c r="M21" s="73">
        <v>0</v>
      </c>
      <c r="N21" s="76">
        <f t="shared" si="0"/>
        <v>1</v>
      </c>
      <c r="O21" s="19"/>
      <c r="Q21" s="25"/>
    </row>
    <row r="22" spans="1:17" x14ac:dyDescent="0.3">
      <c r="A22" s="23"/>
      <c r="C22" s="18"/>
      <c r="D22" s="40" t="s">
        <v>44</v>
      </c>
      <c r="E22" s="7"/>
      <c r="F22" s="5"/>
      <c r="G22" s="5"/>
      <c r="H22" s="5"/>
      <c r="I22" s="5"/>
      <c r="J22" s="7"/>
      <c r="K22" s="64" t="s">
        <v>46</v>
      </c>
      <c r="L22" s="28">
        <v>0</v>
      </c>
      <c r="M22" s="73">
        <v>0</v>
      </c>
      <c r="N22" s="76">
        <f t="shared" si="0"/>
        <v>1</v>
      </c>
      <c r="O22" s="19"/>
      <c r="Q22" s="25"/>
    </row>
    <row r="23" spans="1:17" x14ac:dyDescent="0.3">
      <c r="A23" s="23"/>
      <c r="C23" s="18"/>
      <c r="D23" s="40"/>
      <c r="E23" s="7"/>
      <c r="F23" s="5"/>
      <c r="G23" s="5"/>
      <c r="H23" s="5"/>
      <c r="I23" s="5"/>
      <c r="J23" s="7"/>
      <c r="K23" s="64" t="s">
        <v>47</v>
      </c>
      <c r="L23" s="28">
        <v>0</v>
      </c>
      <c r="M23" s="73">
        <v>0</v>
      </c>
      <c r="N23" s="76">
        <f>1-M23</f>
        <v>1</v>
      </c>
      <c r="O23" s="19"/>
      <c r="Q23" s="25"/>
    </row>
    <row r="24" spans="1:17" x14ac:dyDescent="0.3">
      <c r="A24" s="23"/>
      <c r="C24" s="18"/>
      <c r="D24" s="5"/>
      <c r="E24" s="7" t="s">
        <v>37</v>
      </c>
      <c r="F24" s="28">
        <v>145</v>
      </c>
      <c r="G24" s="5" t="s">
        <v>22</v>
      </c>
      <c r="H24" s="5"/>
      <c r="I24" s="5"/>
      <c r="J24" s="7"/>
      <c r="K24" s="64" t="s">
        <v>47</v>
      </c>
      <c r="L24" s="28">
        <v>0</v>
      </c>
      <c r="M24" s="73">
        <v>0</v>
      </c>
      <c r="N24" s="76">
        <f>1-M24</f>
        <v>1</v>
      </c>
      <c r="O24" s="19"/>
      <c r="Q24" s="25"/>
    </row>
    <row r="25" spans="1:17" x14ac:dyDescent="0.3">
      <c r="A25" s="23"/>
      <c r="C25" s="18"/>
      <c r="D25" s="40" t="s">
        <v>35</v>
      </c>
      <c r="E25" s="7"/>
      <c r="F25" s="13"/>
      <c r="G25" s="5"/>
      <c r="H25" s="5"/>
      <c r="I25" s="5"/>
      <c r="J25" s="78"/>
      <c r="K25" s="79" t="s">
        <v>47</v>
      </c>
      <c r="L25" s="38">
        <v>0</v>
      </c>
      <c r="M25" s="74">
        <v>0</v>
      </c>
      <c r="N25" s="77">
        <f>1-M25</f>
        <v>1</v>
      </c>
      <c r="O25" s="70"/>
      <c r="Q25" s="25"/>
    </row>
    <row r="26" spans="1:17" x14ac:dyDescent="0.3">
      <c r="A26" s="23"/>
      <c r="C26" s="18"/>
      <c r="D26" s="40" t="s">
        <v>23</v>
      </c>
      <c r="E26" s="5"/>
      <c r="F26" s="12"/>
      <c r="G26" s="5"/>
      <c r="H26" s="5"/>
      <c r="I26" s="5"/>
      <c r="J26" s="5"/>
      <c r="K26" s="34" t="s">
        <v>48</v>
      </c>
      <c r="L26" s="32">
        <f>SUM(L11:L25)</f>
        <v>573.9</v>
      </c>
      <c r="M26" s="33" t="s">
        <v>36</v>
      </c>
      <c r="N26" s="5"/>
      <c r="O26" s="19"/>
      <c r="Q26" s="25"/>
    </row>
    <row r="27" spans="1:17" ht="19.5" thickBot="1" x14ac:dyDescent="0.35">
      <c r="A27" s="23"/>
      <c r="C27" s="18"/>
      <c r="D27" s="56"/>
      <c r="E27" s="57"/>
      <c r="F27" s="58"/>
      <c r="G27" s="57"/>
      <c r="H27" s="57"/>
      <c r="I27" s="57"/>
      <c r="J27" s="57"/>
      <c r="K27" s="57"/>
      <c r="L27" s="85" t="s">
        <v>53</v>
      </c>
      <c r="M27" s="86">
        <f>SUMPRODUCT(L11:L25,M11:M25)</f>
        <v>89</v>
      </c>
      <c r="N27" s="86">
        <f>SUMPRODUCT(L11:L25,N11:N25)</f>
        <v>484.9</v>
      </c>
      <c r="O27" s="19"/>
      <c r="Q27" s="25"/>
    </row>
    <row r="28" spans="1:17" ht="19.5" thickTop="1" x14ac:dyDescent="0.3">
      <c r="A28" s="23"/>
      <c r="C28" s="18"/>
      <c r="D28" s="40"/>
      <c r="E28" s="5"/>
      <c r="F28" s="12"/>
      <c r="G28" s="5"/>
      <c r="H28" s="5"/>
      <c r="I28" s="5"/>
      <c r="J28" s="5"/>
      <c r="K28" s="5"/>
      <c r="L28" s="5"/>
      <c r="M28" s="5"/>
      <c r="N28" s="5"/>
      <c r="O28" s="19"/>
      <c r="Q28" s="25"/>
    </row>
    <row r="29" spans="1:17" ht="21" x14ac:dyDescent="0.35">
      <c r="A29" s="23"/>
      <c r="C29" s="18"/>
      <c r="D29" s="40"/>
      <c r="E29" s="5"/>
      <c r="F29" s="12"/>
      <c r="G29" s="5"/>
      <c r="H29" s="5"/>
      <c r="I29" s="45" t="s">
        <v>40</v>
      </c>
      <c r="J29" s="5"/>
      <c r="K29" s="5"/>
      <c r="L29" s="5"/>
      <c r="M29" s="5"/>
      <c r="N29" s="5"/>
      <c r="O29" s="19"/>
      <c r="Q29" s="25"/>
    </row>
    <row r="30" spans="1:17" x14ac:dyDescent="0.3">
      <c r="A30" s="23"/>
      <c r="C30" s="18"/>
      <c r="D30" s="9" t="s">
        <v>28</v>
      </c>
      <c r="E30" s="5"/>
      <c r="F30" s="5"/>
      <c r="G30" s="5"/>
      <c r="H30" s="5"/>
      <c r="I30" s="8" t="s">
        <v>2</v>
      </c>
      <c r="J30" s="5"/>
      <c r="K30" s="5"/>
      <c r="L30" s="5"/>
      <c r="M30" s="5"/>
      <c r="N30" s="5"/>
      <c r="O30" s="19"/>
      <c r="Q30" s="25"/>
    </row>
    <row r="31" spans="1:17" ht="19.5" thickBot="1" x14ac:dyDescent="0.35">
      <c r="A31" s="23"/>
      <c r="C31" s="43" t="s">
        <v>27</v>
      </c>
      <c r="D31" s="9" t="s">
        <v>3</v>
      </c>
      <c r="E31" s="31">
        <f>IF(I31&gt;0,F31-250,0)</f>
        <v>6000</v>
      </c>
      <c r="F31" s="31">
        <f>IF(I31&gt;0,G31-250,0)</f>
        <v>6250</v>
      </c>
      <c r="G31" s="31">
        <f>IF(I31&gt;0,H31-250,0)</f>
        <v>6500</v>
      </c>
      <c r="H31" s="31">
        <f>IF(I31&gt;0,I31-250,0)</f>
        <v>6750</v>
      </c>
      <c r="I31" s="63">
        <f>F12</f>
        <v>7000</v>
      </c>
      <c r="J31" s="31">
        <f>IF(I31&gt;0,I31+250,0)</f>
        <v>7250</v>
      </c>
      <c r="K31" s="31">
        <f>IF(I31&gt;0,J31+250,0)</f>
        <v>7500</v>
      </c>
      <c r="L31" s="31">
        <f>IF(I31&gt;0,K31+250,0)</f>
        <v>7750</v>
      </c>
      <c r="M31" s="31">
        <f>IF(I31&gt;0,L31+250,0)</f>
        <v>8000</v>
      </c>
      <c r="N31" s="5"/>
      <c r="O31" s="19"/>
      <c r="Q31" s="25"/>
    </row>
    <row r="32" spans="1:17" x14ac:dyDescent="0.3">
      <c r="A32" s="23"/>
      <c r="C32" s="42">
        <f t="shared" ref="C32:C46" si="1">D32*1.62</f>
        <v>14.985000000000001</v>
      </c>
      <c r="D32" s="11">
        <f>IF(D39&gt;0,D33-0.25,0)</f>
        <v>9.25</v>
      </c>
      <c r="E32" s="47">
        <f>($D$32*(E31/100)*(1-$F$14))+((1-$F$14)*$F$24)-$F$15-SUMPRODUCT($L$11:$L$25,$N$11:$N$25)-((E31/100)*(1-$F$14)*($F$19+$F$20))</f>
        <v>-45.299999999999976</v>
      </c>
      <c r="F32" s="51">
        <f t="shared" ref="F32:M32" si="2">($D$32*(F31/100)*(1-$F$14))+((1-$F$14)*$F$24)-$F$15-SUMPRODUCT($L$11:$L$25,$N$11:$N$25)-((F31/100)*(1-$F$14)*($F$19+$F$20))</f>
        <v>-31.212499999999977</v>
      </c>
      <c r="G32" s="51">
        <f t="shared" si="2"/>
        <v>-17.124999999999979</v>
      </c>
      <c r="H32" s="51">
        <f t="shared" si="2"/>
        <v>-3.037499999999973</v>
      </c>
      <c r="I32" s="51">
        <f t="shared" si="2"/>
        <v>11.050000000000026</v>
      </c>
      <c r="J32" s="51">
        <f t="shared" si="2"/>
        <v>25.137500000000024</v>
      </c>
      <c r="K32" s="51">
        <f t="shared" si="2"/>
        <v>39.225000000000023</v>
      </c>
      <c r="L32" s="51">
        <f t="shared" si="2"/>
        <v>53.312500000000028</v>
      </c>
      <c r="M32" s="52">
        <f t="shared" si="2"/>
        <v>67.40000000000002</v>
      </c>
      <c r="N32" s="5"/>
      <c r="O32" s="19"/>
      <c r="Q32" s="25"/>
    </row>
    <row r="33" spans="1:17" x14ac:dyDescent="0.3">
      <c r="A33" s="23"/>
      <c r="C33" s="42">
        <f t="shared" si="1"/>
        <v>15.39</v>
      </c>
      <c r="D33" s="11">
        <f>IF(D39&gt;0,D34-0.25,0)</f>
        <v>9.5</v>
      </c>
      <c r="E33" s="49">
        <f t="shared" ref="E33:M33" si="3">($D$33*(E31/100)*(1-$F$14))+((1-$F$14)*$F$24)-$F$15-SUMPRODUCT($L$11:$L$25,$N$11:$N$25)-((E31/100)*(1-$F$14)*($F$19+$F$20))</f>
        <v>-34.799999999999976</v>
      </c>
      <c r="F33" s="48">
        <f t="shared" si="3"/>
        <v>-20.274999999999977</v>
      </c>
      <c r="G33" s="48">
        <f t="shared" si="3"/>
        <v>-5.7499999999999787</v>
      </c>
      <c r="H33" s="48">
        <f t="shared" si="3"/>
        <v>8.775000000000027</v>
      </c>
      <c r="I33" s="48">
        <f t="shared" si="3"/>
        <v>23.300000000000026</v>
      </c>
      <c r="J33" s="48">
        <f t="shared" si="3"/>
        <v>37.825000000000024</v>
      </c>
      <c r="K33" s="48">
        <f t="shared" si="3"/>
        <v>52.350000000000023</v>
      </c>
      <c r="L33" s="48">
        <f t="shared" si="3"/>
        <v>66.875000000000028</v>
      </c>
      <c r="M33" s="53">
        <f t="shared" si="3"/>
        <v>81.40000000000002</v>
      </c>
      <c r="N33" s="5"/>
      <c r="O33" s="19"/>
      <c r="Q33" s="25"/>
    </row>
    <row r="34" spans="1:17" x14ac:dyDescent="0.3">
      <c r="A34" s="23"/>
      <c r="C34" s="42">
        <f t="shared" si="1"/>
        <v>15.795000000000002</v>
      </c>
      <c r="D34" s="11">
        <f>IF(D39&gt;0,D35-0.25,0)</f>
        <v>9.75</v>
      </c>
      <c r="E34" s="49">
        <f t="shared" ref="E34:M34" si="4">($D$34*(E31/100)*(1-$F$14))+((1-$F$14)*$F$24)-$F$15-SUMPRODUCT($L$11:$L$25,$N$11:$N$25)-((E31/100)*(1-$F$14)*($F$19+$F$20))</f>
        <v>-24.299999999999976</v>
      </c>
      <c r="F34" s="48">
        <f t="shared" si="4"/>
        <v>-9.3374999999999773</v>
      </c>
      <c r="G34" s="48">
        <f t="shared" si="4"/>
        <v>5.6250000000000213</v>
      </c>
      <c r="H34" s="48">
        <f t="shared" si="4"/>
        <v>20.587500000000027</v>
      </c>
      <c r="I34" s="48">
        <f t="shared" si="4"/>
        <v>35.550000000000026</v>
      </c>
      <c r="J34" s="48">
        <f t="shared" si="4"/>
        <v>50.512500000000024</v>
      </c>
      <c r="K34" s="48">
        <f t="shared" si="4"/>
        <v>65.475000000000023</v>
      </c>
      <c r="L34" s="48">
        <f t="shared" si="4"/>
        <v>80.437500000000028</v>
      </c>
      <c r="M34" s="53">
        <f t="shared" si="4"/>
        <v>95.40000000000002</v>
      </c>
      <c r="N34" s="5"/>
      <c r="O34" s="19"/>
      <c r="Q34" s="25"/>
    </row>
    <row r="35" spans="1:17" x14ac:dyDescent="0.3">
      <c r="A35" s="23"/>
      <c r="C35" s="42">
        <f t="shared" si="1"/>
        <v>16.200000000000003</v>
      </c>
      <c r="D35" s="11">
        <f>IF(D39&gt;0,D36-0.25,0)</f>
        <v>10</v>
      </c>
      <c r="E35" s="49">
        <f t="shared" ref="E35:M35" si="5">($D$35*(E31/100)*(1-$F$14))+((1-$F$14)*$F$24)-$F$15-SUMPRODUCT($L$11:$L$25,$N$11:$N$25)-((E31/100)*(1-$F$14)*($F$19+$F$20))</f>
        <v>-13.799999999999976</v>
      </c>
      <c r="F35" s="48">
        <f t="shared" si="5"/>
        <v>1.6000000000000227</v>
      </c>
      <c r="G35" s="48">
        <f t="shared" si="5"/>
        <v>17.000000000000021</v>
      </c>
      <c r="H35" s="48">
        <f t="shared" si="5"/>
        <v>32.400000000000027</v>
      </c>
      <c r="I35" s="48">
        <f t="shared" si="5"/>
        <v>47.800000000000026</v>
      </c>
      <c r="J35" s="48">
        <f t="shared" si="5"/>
        <v>63.200000000000024</v>
      </c>
      <c r="K35" s="48">
        <f t="shared" si="5"/>
        <v>78.600000000000023</v>
      </c>
      <c r="L35" s="48">
        <f t="shared" si="5"/>
        <v>94.000000000000028</v>
      </c>
      <c r="M35" s="53">
        <f t="shared" si="5"/>
        <v>109.40000000000002</v>
      </c>
      <c r="N35" s="5"/>
      <c r="O35" s="19"/>
      <c r="Q35" s="25"/>
    </row>
    <row r="36" spans="1:17" x14ac:dyDescent="0.3">
      <c r="A36" s="23"/>
      <c r="C36" s="42">
        <f t="shared" si="1"/>
        <v>16.605</v>
      </c>
      <c r="D36" s="11">
        <f>IF(D39&gt;0,D37-0.25,0)</f>
        <v>10.25</v>
      </c>
      <c r="E36" s="49">
        <f t="shared" ref="E36:M36" si="6">($D$36*(E31/100)*(1-$F$14))+((1-$F$14)*$F$24)-$F$15-SUMPRODUCT($L$11:$L$25,$N$11:$N$25)-((E31/100)*(1-$F$14)*($F$19+$F$20))</f>
        <v>-3.2999999999999758</v>
      </c>
      <c r="F36" s="48">
        <f t="shared" si="6"/>
        <v>12.537500000000023</v>
      </c>
      <c r="G36" s="48">
        <f t="shared" si="6"/>
        <v>28.375000000000021</v>
      </c>
      <c r="H36" s="48">
        <f t="shared" si="6"/>
        <v>44.212500000000027</v>
      </c>
      <c r="I36" s="48">
        <f t="shared" si="6"/>
        <v>60.050000000000026</v>
      </c>
      <c r="J36" s="48">
        <f t="shared" si="6"/>
        <v>75.887500000000017</v>
      </c>
      <c r="K36" s="48">
        <f t="shared" si="6"/>
        <v>91.725000000000023</v>
      </c>
      <c r="L36" s="48">
        <f t="shared" si="6"/>
        <v>107.56250000000003</v>
      </c>
      <c r="M36" s="53">
        <f t="shared" si="6"/>
        <v>123.40000000000002</v>
      </c>
      <c r="N36" s="5"/>
      <c r="O36" s="19"/>
      <c r="Q36" s="25"/>
    </row>
    <row r="37" spans="1:17" x14ac:dyDescent="0.3">
      <c r="A37" s="23"/>
      <c r="C37" s="42">
        <f t="shared" si="1"/>
        <v>17.010000000000002</v>
      </c>
      <c r="D37" s="11">
        <f>IF(D39&gt;0,D38-0.25,0)</f>
        <v>10.5</v>
      </c>
      <c r="E37" s="49">
        <f t="shared" ref="E37:M37" si="7">($D$37*(E31/100)*(1-$F$14))+((1-$F$14)*$F$24)-$F$15-SUMPRODUCT($L$11:$L$25,$N$11:$N$25)-((E31/100)*(1-$F$14)*($F$19+$F$20))</f>
        <v>7.2000000000000242</v>
      </c>
      <c r="F37" s="48">
        <f t="shared" si="7"/>
        <v>23.475000000000023</v>
      </c>
      <c r="G37" s="48">
        <f t="shared" si="7"/>
        <v>39.750000000000021</v>
      </c>
      <c r="H37" s="48">
        <f t="shared" si="7"/>
        <v>56.025000000000027</v>
      </c>
      <c r="I37" s="48">
        <f t="shared" si="7"/>
        <v>72.300000000000026</v>
      </c>
      <c r="J37" s="48">
        <f t="shared" si="7"/>
        <v>88.575000000000017</v>
      </c>
      <c r="K37" s="48">
        <f t="shared" si="7"/>
        <v>104.85000000000002</v>
      </c>
      <c r="L37" s="48">
        <f t="shared" si="7"/>
        <v>121.12500000000003</v>
      </c>
      <c r="M37" s="53">
        <f t="shared" si="7"/>
        <v>137.40000000000003</v>
      </c>
      <c r="N37" s="5"/>
      <c r="O37" s="19"/>
      <c r="Q37" s="25"/>
    </row>
    <row r="38" spans="1:17" x14ac:dyDescent="0.3">
      <c r="A38" s="23"/>
      <c r="C38" s="42">
        <f t="shared" si="1"/>
        <v>17.415000000000003</v>
      </c>
      <c r="D38" s="11">
        <f>IF(D39&gt;0,D39-0.25,0)</f>
        <v>10.75</v>
      </c>
      <c r="E38" s="49">
        <f t="shared" ref="E38:M38" si="8">($D$38*(E31/100)*(1-$F$14))+((1-$F$14)*$F$24)-$F$15-SUMPRODUCT($L$11:$L$25,$N$11:$N$25)-((E31/100)*(1-$F$14)*($F$19+$F$20))</f>
        <v>17.700000000000024</v>
      </c>
      <c r="F38" s="48">
        <f t="shared" si="8"/>
        <v>34.412500000000023</v>
      </c>
      <c r="G38" s="48">
        <f t="shared" si="8"/>
        <v>51.125000000000021</v>
      </c>
      <c r="H38" s="48">
        <f t="shared" si="8"/>
        <v>67.837500000000034</v>
      </c>
      <c r="I38" s="48">
        <f t="shared" si="8"/>
        <v>84.550000000000026</v>
      </c>
      <c r="J38" s="48">
        <f t="shared" si="8"/>
        <v>101.26250000000002</v>
      </c>
      <c r="K38" s="48">
        <f t="shared" si="8"/>
        <v>117.97500000000002</v>
      </c>
      <c r="L38" s="48">
        <f t="shared" si="8"/>
        <v>134.68750000000003</v>
      </c>
      <c r="M38" s="53">
        <f t="shared" si="8"/>
        <v>151.40000000000003</v>
      </c>
      <c r="N38" s="5"/>
      <c r="O38" s="19"/>
      <c r="Q38" s="25"/>
    </row>
    <row r="39" spans="1:17" x14ac:dyDescent="0.3">
      <c r="A39" s="23"/>
      <c r="C39" s="42">
        <f t="shared" si="1"/>
        <v>17.82</v>
      </c>
      <c r="D39" s="62">
        <f>F11</f>
        <v>11</v>
      </c>
      <c r="E39" s="49">
        <f t="shared" ref="E39:M39" si="9">($D$39*(E31/100)*(1-$F$14))+((1-$F$14)*$F$24)-$F$15-SUMPRODUCT($L$11:$L$25,$N$11:$N$25)-((E31/100)*(1-$F$14)*($F$19+$F$20))</f>
        <v>28.200000000000024</v>
      </c>
      <c r="F39" s="48">
        <f t="shared" si="9"/>
        <v>45.350000000000023</v>
      </c>
      <c r="G39" s="48">
        <f t="shared" si="9"/>
        <v>62.500000000000021</v>
      </c>
      <c r="H39" s="48">
        <f t="shared" si="9"/>
        <v>79.650000000000034</v>
      </c>
      <c r="I39" s="61">
        <f t="shared" si="9"/>
        <v>96.800000000000026</v>
      </c>
      <c r="J39" s="48">
        <f t="shared" si="9"/>
        <v>113.95000000000002</v>
      </c>
      <c r="K39" s="48">
        <f t="shared" si="9"/>
        <v>131.10000000000002</v>
      </c>
      <c r="L39" s="48">
        <f t="shared" si="9"/>
        <v>148.25000000000003</v>
      </c>
      <c r="M39" s="53">
        <f t="shared" si="9"/>
        <v>165.40000000000003</v>
      </c>
      <c r="N39" s="5"/>
      <c r="O39" s="19"/>
      <c r="Q39" s="25"/>
    </row>
    <row r="40" spans="1:17" x14ac:dyDescent="0.3">
      <c r="A40" s="23"/>
      <c r="C40" s="42">
        <f t="shared" si="1"/>
        <v>18.225000000000001</v>
      </c>
      <c r="D40" s="11">
        <f>IF(D39&gt;0,D39+0.25,0)</f>
        <v>11.25</v>
      </c>
      <c r="E40" s="49">
        <f t="shared" ref="E40:M40" si="10">($D$40*(E31/100)*(1-$F$14))+((1-$F$14)*$F$24)-$F$15-SUMPRODUCT($L$11:$L$25,$N$11:$N$25)-((E31/100)*(1-$F$14)*($F$19+$F$20))</f>
        <v>38.700000000000024</v>
      </c>
      <c r="F40" s="48">
        <f t="shared" si="10"/>
        <v>56.287500000000023</v>
      </c>
      <c r="G40" s="48">
        <f t="shared" si="10"/>
        <v>73.875000000000028</v>
      </c>
      <c r="H40" s="48">
        <f t="shared" si="10"/>
        <v>91.462500000000034</v>
      </c>
      <c r="I40" s="48">
        <f t="shared" si="10"/>
        <v>109.05000000000003</v>
      </c>
      <c r="J40" s="48">
        <f t="shared" si="10"/>
        <v>126.63750000000002</v>
      </c>
      <c r="K40" s="48">
        <f t="shared" si="10"/>
        <v>144.22500000000002</v>
      </c>
      <c r="L40" s="48">
        <f t="shared" si="10"/>
        <v>161.81250000000003</v>
      </c>
      <c r="M40" s="53">
        <f t="shared" si="10"/>
        <v>179.40000000000003</v>
      </c>
      <c r="N40" s="5"/>
      <c r="O40" s="19"/>
      <c r="Q40" s="25"/>
    </row>
    <row r="41" spans="1:17" x14ac:dyDescent="0.3">
      <c r="A41" s="23"/>
      <c r="C41" s="42">
        <f t="shared" si="1"/>
        <v>18.630000000000003</v>
      </c>
      <c r="D41" s="11">
        <f>IF(D39&gt;0,D40+0.25,0)</f>
        <v>11.5</v>
      </c>
      <c r="E41" s="49">
        <f t="shared" ref="E41:M41" si="11">($D$41*(E31/100)*(1-$F$14))+((1-$F$14)*$F$24)-$F$15-SUMPRODUCT($L$11:$L$25,$N$11:$N$25)-((E31/100)*(1-$F$14)*($F$19+$F$20))</f>
        <v>49.200000000000024</v>
      </c>
      <c r="F41" s="48">
        <f t="shared" si="11"/>
        <v>67.225000000000023</v>
      </c>
      <c r="G41" s="48">
        <f t="shared" si="11"/>
        <v>85.250000000000028</v>
      </c>
      <c r="H41" s="48">
        <f t="shared" si="11"/>
        <v>103.27500000000003</v>
      </c>
      <c r="I41" s="48">
        <f t="shared" si="11"/>
        <v>121.30000000000003</v>
      </c>
      <c r="J41" s="48">
        <f t="shared" si="11"/>
        <v>139.32500000000002</v>
      </c>
      <c r="K41" s="48">
        <f t="shared" si="11"/>
        <v>157.35000000000002</v>
      </c>
      <c r="L41" s="48">
        <f t="shared" si="11"/>
        <v>175.37500000000003</v>
      </c>
      <c r="M41" s="53">
        <f t="shared" si="11"/>
        <v>193.40000000000003</v>
      </c>
      <c r="N41" s="5"/>
      <c r="O41" s="19"/>
      <c r="Q41" s="25"/>
    </row>
    <row r="42" spans="1:17" x14ac:dyDescent="0.3">
      <c r="A42" s="23"/>
      <c r="C42" s="42">
        <f t="shared" si="1"/>
        <v>19.035</v>
      </c>
      <c r="D42" s="11">
        <f>IF(D39&gt;0,D41+0.25,0)</f>
        <v>11.75</v>
      </c>
      <c r="E42" s="49">
        <f t="shared" ref="E42:M42" si="12">($D$42*(E31/100)*(1-$F$14))+((1-$F$14)*$F$24)-$F$15-SUMPRODUCT($L$11:$L$25,$N$11:$N$25)-((E31/100)*(1-$F$14)*($F$19+$F$20))</f>
        <v>59.700000000000024</v>
      </c>
      <c r="F42" s="48">
        <f t="shared" si="12"/>
        <v>78.162500000000023</v>
      </c>
      <c r="G42" s="48">
        <f t="shared" si="12"/>
        <v>96.625000000000028</v>
      </c>
      <c r="H42" s="48">
        <f t="shared" si="12"/>
        <v>115.08750000000003</v>
      </c>
      <c r="I42" s="48">
        <f t="shared" si="12"/>
        <v>133.55000000000001</v>
      </c>
      <c r="J42" s="48">
        <f t="shared" si="12"/>
        <v>152.01250000000002</v>
      </c>
      <c r="K42" s="48">
        <f t="shared" si="12"/>
        <v>170.47500000000002</v>
      </c>
      <c r="L42" s="48">
        <f t="shared" si="12"/>
        <v>188.93750000000003</v>
      </c>
      <c r="M42" s="53">
        <f t="shared" si="12"/>
        <v>207.40000000000003</v>
      </c>
      <c r="N42" s="5"/>
      <c r="O42" s="19"/>
      <c r="Q42" s="25"/>
    </row>
    <row r="43" spans="1:17" x14ac:dyDescent="0.3">
      <c r="A43" s="23"/>
      <c r="C43" s="42">
        <f t="shared" si="1"/>
        <v>19.440000000000001</v>
      </c>
      <c r="D43" s="11">
        <f>IF(D39&gt;0,D42+0.25,0)</f>
        <v>12</v>
      </c>
      <c r="E43" s="49">
        <f t="shared" ref="E43:M43" si="13">($D$43*(E31/100)*(1-$F$14))+((1-$F$14)*$F$24)-$F$15-SUMPRODUCT($L$11:$L$25,$N$11:$N$25)-((E31/100)*(1-$F$14)*($F$19+$F$20))</f>
        <v>70.200000000000017</v>
      </c>
      <c r="F43" s="48">
        <f t="shared" si="13"/>
        <v>89.100000000000023</v>
      </c>
      <c r="G43" s="48">
        <f t="shared" si="13"/>
        <v>108.00000000000003</v>
      </c>
      <c r="H43" s="48">
        <f t="shared" si="13"/>
        <v>126.90000000000003</v>
      </c>
      <c r="I43" s="48">
        <f t="shared" si="13"/>
        <v>145.80000000000001</v>
      </c>
      <c r="J43" s="48">
        <f t="shared" si="13"/>
        <v>164.70000000000002</v>
      </c>
      <c r="K43" s="48">
        <f t="shared" si="13"/>
        <v>183.60000000000002</v>
      </c>
      <c r="L43" s="48">
        <f t="shared" si="13"/>
        <v>202.50000000000003</v>
      </c>
      <c r="M43" s="53">
        <f t="shared" si="13"/>
        <v>221.40000000000003</v>
      </c>
      <c r="N43" s="5"/>
      <c r="O43" s="19"/>
      <c r="Q43" s="25"/>
    </row>
    <row r="44" spans="1:17" x14ac:dyDescent="0.3">
      <c r="A44" s="23"/>
      <c r="C44" s="42">
        <f t="shared" si="1"/>
        <v>19.845000000000002</v>
      </c>
      <c r="D44" s="11">
        <f>IF(D39&gt;0,D43+0.25,0)</f>
        <v>12.25</v>
      </c>
      <c r="E44" s="49">
        <f t="shared" ref="E44:M44" si="14">($D$44*(E31/100)*(1-$F$14))+((1-$F$14)*$F$24)-$F$15-SUMPRODUCT($L$11:$L$25,$N$11:$N$25)-((E31/100)*(1-$F$14)*($F$19+$F$20))</f>
        <v>80.700000000000017</v>
      </c>
      <c r="F44" s="48">
        <f t="shared" si="14"/>
        <v>100.03750000000002</v>
      </c>
      <c r="G44" s="48">
        <f t="shared" si="14"/>
        <v>119.37500000000003</v>
      </c>
      <c r="H44" s="48">
        <f t="shared" si="14"/>
        <v>138.71250000000003</v>
      </c>
      <c r="I44" s="48">
        <f t="shared" si="14"/>
        <v>158.05000000000001</v>
      </c>
      <c r="J44" s="48">
        <f t="shared" si="14"/>
        <v>177.38750000000002</v>
      </c>
      <c r="K44" s="48">
        <f t="shared" si="14"/>
        <v>196.72500000000002</v>
      </c>
      <c r="L44" s="48">
        <f t="shared" si="14"/>
        <v>216.06250000000003</v>
      </c>
      <c r="M44" s="53">
        <f t="shared" si="14"/>
        <v>235.40000000000003</v>
      </c>
      <c r="N44" s="5"/>
      <c r="O44" s="19"/>
      <c r="Q44" s="25"/>
    </row>
    <row r="45" spans="1:17" x14ac:dyDescent="0.3">
      <c r="A45" s="23"/>
      <c r="C45" s="42">
        <f t="shared" si="1"/>
        <v>20.25</v>
      </c>
      <c r="D45" s="11">
        <f>IF(D39&gt;0,D44+0.25,0)</f>
        <v>12.5</v>
      </c>
      <c r="E45" s="49">
        <f t="shared" ref="E45:M45" si="15">($D$45*(E31/100)*(1-$F$14))+((1-$F$14)*$F$24)-$F$15-SUMPRODUCT($L$11:$L$25,$N$11:$N$25)-((E31/100)*(1-$F$14)*($F$19+$F$20))</f>
        <v>91.200000000000017</v>
      </c>
      <c r="F45" s="48">
        <f t="shared" si="15"/>
        <v>110.97500000000002</v>
      </c>
      <c r="G45" s="48">
        <f t="shared" si="15"/>
        <v>130.75000000000003</v>
      </c>
      <c r="H45" s="48">
        <f t="shared" si="15"/>
        <v>150.52500000000003</v>
      </c>
      <c r="I45" s="48">
        <f t="shared" si="15"/>
        <v>170.3</v>
      </c>
      <c r="J45" s="48">
        <f t="shared" si="15"/>
        <v>190.07500000000002</v>
      </c>
      <c r="K45" s="48">
        <f t="shared" si="15"/>
        <v>209.85000000000002</v>
      </c>
      <c r="L45" s="48">
        <f t="shared" si="15"/>
        <v>229.62500000000003</v>
      </c>
      <c r="M45" s="53">
        <f t="shared" si="15"/>
        <v>249.40000000000003</v>
      </c>
      <c r="N45" s="5"/>
      <c r="O45" s="19"/>
      <c r="Q45" s="25"/>
    </row>
    <row r="46" spans="1:17" ht="19.5" thickBot="1" x14ac:dyDescent="0.35">
      <c r="A46" s="23"/>
      <c r="C46" s="42">
        <f t="shared" si="1"/>
        <v>20.655000000000001</v>
      </c>
      <c r="D46" s="11">
        <f>IF(D39&gt;0,D45+0.25,0)</f>
        <v>12.75</v>
      </c>
      <c r="E46" s="50">
        <f t="shared" ref="E46:M46" si="16">($D$46*(E31/100)*(1-$F$14))+((1-$F$14)*$F$24)-$F$15-SUMPRODUCT($L$11:$L$25,$N$11:$N$25)-((E31/100)*(1-$F$14)*($F$19+$F$20))</f>
        <v>101.70000000000002</v>
      </c>
      <c r="F46" s="54">
        <f t="shared" si="16"/>
        <v>121.91250000000002</v>
      </c>
      <c r="G46" s="54">
        <f t="shared" si="16"/>
        <v>142.12500000000003</v>
      </c>
      <c r="H46" s="54">
        <f t="shared" si="16"/>
        <v>162.33750000000003</v>
      </c>
      <c r="I46" s="54">
        <f t="shared" si="16"/>
        <v>182.55</v>
      </c>
      <c r="J46" s="54">
        <f t="shared" si="16"/>
        <v>202.76250000000002</v>
      </c>
      <c r="K46" s="54">
        <f t="shared" si="16"/>
        <v>222.97500000000002</v>
      </c>
      <c r="L46" s="54">
        <f t="shared" si="16"/>
        <v>243.18750000000003</v>
      </c>
      <c r="M46" s="55">
        <f t="shared" si="16"/>
        <v>263.40000000000003</v>
      </c>
      <c r="N46" s="5"/>
      <c r="O46" s="19"/>
      <c r="Q46" s="25"/>
    </row>
    <row r="47" spans="1:17" x14ac:dyDescent="0.3">
      <c r="A47" s="23"/>
      <c r="C47" s="42"/>
      <c r="D47" s="11"/>
      <c r="E47" s="44"/>
      <c r="F47" s="44"/>
      <c r="G47" s="44"/>
      <c r="H47" s="44"/>
      <c r="I47" s="44"/>
      <c r="J47" s="44"/>
      <c r="K47" s="44"/>
      <c r="L47" s="44"/>
      <c r="M47" s="44"/>
      <c r="N47" s="5"/>
      <c r="O47" s="19"/>
      <c r="Q47" s="25"/>
    </row>
    <row r="48" spans="1:17" ht="19.5" thickBot="1" x14ac:dyDescent="0.35">
      <c r="A48" s="23"/>
      <c r="C48" s="42"/>
      <c r="D48" s="59"/>
      <c r="E48" s="60"/>
      <c r="F48" s="60"/>
      <c r="G48" s="60"/>
      <c r="H48" s="60"/>
      <c r="I48" s="60"/>
      <c r="J48" s="60"/>
      <c r="K48" s="60"/>
      <c r="L48" s="60"/>
      <c r="M48" s="60"/>
      <c r="N48" s="5"/>
      <c r="O48" s="19"/>
      <c r="Q48" s="25"/>
    </row>
    <row r="49" spans="1:17" ht="19.5" thickTop="1" x14ac:dyDescent="0.3">
      <c r="A49" s="23"/>
      <c r="C49" s="18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5"/>
      <c r="O49" s="19"/>
      <c r="Q49" s="25"/>
    </row>
    <row r="50" spans="1:17" ht="21" x14ac:dyDescent="0.35">
      <c r="A50" s="23"/>
      <c r="C50" s="18"/>
      <c r="D50" s="40"/>
      <c r="E50" s="5"/>
      <c r="F50" s="12"/>
      <c r="G50" s="5"/>
      <c r="H50" s="5"/>
      <c r="I50" s="45" t="s">
        <v>41</v>
      </c>
      <c r="J50" s="5"/>
      <c r="K50" s="5"/>
      <c r="L50" s="5"/>
      <c r="M50" s="5"/>
      <c r="N50" s="5"/>
      <c r="O50" s="19"/>
      <c r="Q50" s="25"/>
    </row>
    <row r="51" spans="1:17" x14ac:dyDescent="0.3">
      <c r="A51" s="23"/>
      <c r="C51" s="18"/>
      <c r="D51" s="9" t="s">
        <v>28</v>
      </c>
      <c r="E51" s="5"/>
      <c r="F51" s="5"/>
      <c r="G51" s="5"/>
      <c r="H51" s="5"/>
      <c r="I51" s="8" t="s">
        <v>2</v>
      </c>
      <c r="J51" s="5"/>
      <c r="K51" s="5"/>
      <c r="L51" s="5"/>
      <c r="M51" s="5"/>
      <c r="N51" s="5"/>
      <c r="O51" s="19"/>
      <c r="Q51" s="25"/>
    </row>
    <row r="52" spans="1:17" ht="19.5" thickBot="1" x14ac:dyDescent="0.35">
      <c r="A52" s="23"/>
      <c r="C52" s="43" t="s">
        <v>27</v>
      </c>
      <c r="D52" s="9" t="s">
        <v>3</v>
      </c>
      <c r="E52" s="31">
        <f>IF(I52&gt;0,F52-250,0)</f>
        <v>6000</v>
      </c>
      <c r="F52" s="31">
        <f>IF(I52&gt;0,G52-250,0)</f>
        <v>6250</v>
      </c>
      <c r="G52" s="31">
        <f>IF(I52&gt;0,H52-250,0)</f>
        <v>6500</v>
      </c>
      <c r="H52" s="31">
        <f>IF(I52&gt;0,I52-250,0)</f>
        <v>6750</v>
      </c>
      <c r="I52" s="63">
        <f>F12</f>
        <v>7000</v>
      </c>
      <c r="J52" s="31">
        <f>IF(I52&gt;0,I52+250,0)</f>
        <v>7250</v>
      </c>
      <c r="K52" s="31">
        <f>IF(I52&gt;0,J52+250,0)</f>
        <v>7500</v>
      </c>
      <c r="L52" s="31">
        <f>IF(I52&gt;0,K52+250,0)</f>
        <v>7750</v>
      </c>
      <c r="M52" s="31">
        <f>IF(I52&gt;0,L52+250,0)</f>
        <v>8000</v>
      </c>
      <c r="N52" s="5"/>
      <c r="O52" s="19"/>
      <c r="Q52" s="25"/>
    </row>
    <row r="53" spans="1:17" x14ac:dyDescent="0.3">
      <c r="A53" s="23"/>
      <c r="C53" s="42">
        <f t="shared" ref="C53:C67" si="17">D53*1.62</f>
        <v>14.985000000000001</v>
      </c>
      <c r="D53" s="11">
        <f>IF(D60&gt;0,D54-0.25,0)</f>
        <v>9.25</v>
      </c>
      <c r="E53" s="47">
        <f t="shared" ref="E53:M53" si="18">($D$53*(E52/100)*$F$14)+($F$14*$F$24)+$F$15-SUMPRODUCT($L$11:$L$25,$M$11:$M$25)-((E52/100)*$F$14*($F$19+$F$20))</f>
        <v>99.4</v>
      </c>
      <c r="F53" s="51">
        <f>($D$53*(F52/100)*$F$14)+($F$14*$F$24)+$F$15-SUMPRODUCT($L$11:$L$25,$M$11:$M$25)-((F52/100)*$F$14*($F$19+$F$20))</f>
        <v>105.4375</v>
      </c>
      <c r="G53" s="51">
        <f t="shared" si="18"/>
        <v>111.47499999999999</v>
      </c>
      <c r="H53" s="51">
        <f>($D$53*(H52/100)*$F$14)+($F$14*$F$24)+$F$15-SUMPRODUCT($L$11:$L$25,$M$11:$M$25)-((H52/100)*$F$14*($F$19+$F$20))</f>
        <v>117.5125</v>
      </c>
      <c r="I53" s="51">
        <f t="shared" si="18"/>
        <v>123.55</v>
      </c>
      <c r="J53" s="51">
        <f t="shared" si="18"/>
        <v>129.58750000000001</v>
      </c>
      <c r="K53" s="51">
        <f t="shared" si="18"/>
        <v>135.625</v>
      </c>
      <c r="L53" s="51">
        <f t="shared" si="18"/>
        <v>141.66249999999999</v>
      </c>
      <c r="M53" s="52">
        <f t="shared" si="18"/>
        <v>147.69999999999999</v>
      </c>
      <c r="N53" s="5"/>
      <c r="O53" s="19"/>
      <c r="Q53" s="25"/>
    </row>
    <row r="54" spans="1:17" x14ac:dyDescent="0.3">
      <c r="A54" s="23"/>
      <c r="C54" s="42">
        <f t="shared" si="17"/>
        <v>15.39</v>
      </c>
      <c r="D54" s="11">
        <f>IF(D60&gt;0,D55-0.25,0)</f>
        <v>9.5</v>
      </c>
      <c r="E54" s="49">
        <f t="shared" ref="E54:M54" si="19">($D$54*(E52/100)*$F$14)+($F$14*$F$24)+$F$15-SUMPRODUCT($L$11:$L$25,$M$11:$M$25)-((E52/100)*$F$14*($F$19+$F$20))</f>
        <v>103.9</v>
      </c>
      <c r="F54" s="48">
        <f t="shared" si="19"/>
        <v>110.125</v>
      </c>
      <c r="G54" s="48">
        <f t="shared" si="19"/>
        <v>116.35</v>
      </c>
      <c r="H54" s="48">
        <f t="shared" si="19"/>
        <v>122.575</v>
      </c>
      <c r="I54" s="48">
        <f t="shared" si="19"/>
        <v>128.80000000000001</v>
      </c>
      <c r="J54" s="48">
        <f t="shared" si="19"/>
        <v>135.02500000000001</v>
      </c>
      <c r="K54" s="48">
        <f t="shared" si="19"/>
        <v>141.25</v>
      </c>
      <c r="L54" s="48">
        <f t="shared" si="19"/>
        <v>147.47499999999999</v>
      </c>
      <c r="M54" s="53">
        <f t="shared" si="19"/>
        <v>153.69999999999999</v>
      </c>
      <c r="N54" s="5"/>
      <c r="O54" s="19"/>
      <c r="Q54" s="25"/>
    </row>
    <row r="55" spans="1:17" x14ac:dyDescent="0.3">
      <c r="A55" s="23"/>
      <c r="C55" s="42">
        <f t="shared" si="17"/>
        <v>15.795000000000002</v>
      </c>
      <c r="D55" s="11">
        <f>IF(D60&gt;0,D56-0.25,0)</f>
        <v>9.75</v>
      </c>
      <c r="E55" s="49">
        <f t="shared" ref="E55:M55" si="20">($D$55*(E52/100)*$F$14)+($F$14*$F$24)+$F$15-SUMPRODUCT($L$11:$L$25,$M$11:$M$25)-((E52/100)*$F$14*($F$19+$F$20))</f>
        <v>108.4</v>
      </c>
      <c r="F55" s="48">
        <f t="shared" si="20"/>
        <v>114.8125</v>
      </c>
      <c r="G55" s="48">
        <f t="shared" si="20"/>
        <v>121.22499999999999</v>
      </c>
      <c r="H55" s="48">
        <f t="shared" si="20"/>
        <v>127.6375</v>
      </c>
      <c r="I55" s="48">
        <f t="shared" si="20"/>
        <v>134.05000000000001</v>
      </c>
      <c r="J55" s="48">
        <f t="shared" si="20"/>
        <v>140.46250000000001</v>
      </c>
      <c r="K55" s="48">
        <f t="shared" si="20"/>
        <v>146.875</v>
      </c>
      <c r="L55" s="48">
        <f t="shared" si="20"/>
        <v>153.28749999999999</v>
      </c>
      <c r="M55" s="53">
        <f t="shared" si="20"/>
        <v>159.69999999999999</v>
      </c>
      <c r="N55" s="5"/>
      <c r="O55" s="19"/>
      <c r="Q55" s="25"/>
    </row>
    <row r="56" spans="1:17" x14ac:dyDescent="0.3">
      <c r="A56" s="23"/>
      <c r="C56" s="42">
        <f t="shared" si="17"/>
        <v>16.200000000000003</v>
      </c>
      <c r="D56" s="11">
        <f>IF(D60&gt;0,D57-0.25,0)</f>
        <v>10</v>
      </c>
      <c r="E56" s="49">
        <f t="shared" ref="E56:M56" si="21">($D$56*(E52/100)*$F$14)+($F$14*$F$24)+$F$15-SUMPRODUCT($L$11:$L$25,$M$11:$M$25)-((E52/100)*$F$14*($F$19+$F$20))</f>
        <v>112.9</v>
      </c>
      <c r="F56" s="48">
        <f t="shared" si="21"/>
        <v>119.5</v>
      </c>
      <c r="G56" s="48">
        <f t="shared" si="21"/>
        <v>126.1</v>
      </c>
      <c r="H56" s="48">
        <f t="shared" si="21"/>
        <v>132.69999999999999</v>
      </c>
      <c r="I56" s="48">
        <f t="shared" si="21"/>
        <v>139.30000000000001</v>
      </c>
      <c r="J56" s="48">
        <f t="shared" si="21"/>
        <v>145.9</v>
      </c>
      <c r="K56" s="48">
        <f t="shared" si="21"/>
        <v>152.5</v>
      </c>
      <c r="L56" s="48">
        <f t="shared" si="21"/>
        <v>159.1</v>
      </c>
      <c r="M56" s="53">
        <f t="shared" si="21"/>
        <v>165.7</v>
      </c>
      <c r="N56" s="5"/>
      <c r="O56" s="19"/>
      <c r="Q56" s="25"/>
    </row>
    <row r="57" spans="1:17" x14ac:dyDescent="0.3">
      <c r="A57" s="23"/>
      <c r="C57" s="42">
        <f t="shared" si="17"/>
        <v>16.605</v>
      </c>
      <c r="D57" s="11">
        <f>IF(D60&gt;0,D58-0.25,0)</f>
        <v>10.25</v>
      </c>
      <c r="E57" s="49">
        <f t="shared" ref="E57:M57" si="22">($D$57*(E52/100)*$F$14)+($F$14*$F$24)+$F$15-SUMPRODUCT($L$11:$L$25,$M$11:$M$25)-((E52/100)*$F$14*($F$19+$F$20))</f>
        <v>117.4</v>
      </c>
      <c r="F57" s="48">
        <f t="shared" si="22"/>
        <v>124.1875</v>
      </c>
      <c r="G57" s="48">
        <f t="shared" si="22"/>
        <v>130.97499999999999</v>
      </c>
      <c r="H57" s="48">
        <f t="shared" si="22"/>
        <v>137.76249999999999</v>
      </c>
      <c r="I57" s="48">
        <f t="shared" si="22"/>
        <v>144.55000000000001</v>
      </c>
      <c r="J57" s="48">
        <f t="shared" si="22"/>
        <v>151.33750000000001</v>
      </c>
      <c r="K57" s="48">
        <f t="shared" si="22"/>
        <v>158.125</v>
      </c>
      <c r="L57" s="48">
        <f t="shared" si="22"/>
        <v>164.91249999999999</v>
      </c>
      <c r="M57" s="53">
        <f t="shared" si="22"/>
        <v>171.7</v>
      </c>
      <c r="N57" s="5"/>
      <c r="O57" s="19"/>
      <c r="Q57" s="25"/>
    </row>
    <row r="58" spans="1:17" x14ac:dyDescent="0.3">
      <c r="A58" s="23"/>
      <c r="C58" s="42">
        <f t="shared" si="17"/>
        <v>17.010000000000002</v>
      </c>
      <c r="D58" s="11">
        <f>IF(D60&gt;0,D59-0.25,0)</f>
        <v>10.5</v>
      </c>
      <c r="E58" s="49">
        <f t="shared" ref="E58:M58" si="23">($D$58*(E52/100)*$F$14)+($F$14*$F$24)+$F$15-SUMPRODUCT($L$11:$L$25,$M$11:$M$25)-((E52/100)*$F$14*($F$19+$F$20))</f>
        <v>121.9</v>
      </c>
      <c r="F58" s="48">
        <f t="shared" si="23"/>
        <v>128.875</v>
      </c>
      <c r="G58" s="48">
        <f t="shared" si="23"/>
        <v>135.85</v>
      </c>
      <c r="H58" s="48">
        <f t="shared" si="23"/>
        <v>142.82499999999999</v>
      </c>
      <c r="I58" s="48">
        <f t="shared" si="23"/>
        <v>149.80000000000001</v>
      </c>
      <c r="J58" s="48">
        <f t="shared" si="23"/>
        <v>156.77500000000001</v>
      </c>
      <c r="K58" s="48">
        <f t="shared" si="23"/>
        <v>163.75</v>
      </c>
      <c r="L58" s="48">
        <f t="shared" si="23"/>
        <v>170.72499999999999</v>
      </c>
      <c r="M58" s="53">
        <f t="shared" si="23"/>
        <v>177.7</v>
      </c>
      <c r="N58" s="5"/>
      <c r="O58" s="19"/>
      <c r="Q58" s="25"/>
    </row>
    <row r="59" spans="1:17" x14ac:dyDescent="0.3">
      <c r="A59" s="23"/>
      <c r="C59" s="42">
        <f t="shared" si="17"/>
        <v>17.415000000000003</v>
      </c>
      <c r="D59" s="11">
        <f>IF(D60&gt;0,D60-0.25,0)</f>
        <v>10.75</v>
      </c>
      <c r="E59" s="49">
        <f t="shared" ref="E59:M59" si="24">($D$59*(E52/100)*$F$14)+($F$14*$F$24)+$F$15-SUMPRODUCT($L$11:$L$25,$M$11:$M$25)-((E52/100)*$F$14*($F$19+$F$20))</f>
        <v>126.4</v>
      </c>
      <c r="F59" s="48">
        <f t="shared" si="24"/>
        <v>133.5625</v>
      </c>
      <c r="G59" s="48">
        <f t="shared" si="24"/>
        <v>140.72499999999999</v>
      </c>
      <c r="H59" s="48">
        <f t="shared" si="24"/>
        <v>147.88749999999999</v>
      </c>
      <c r="I59" s="48">
        <f t="shared" si="24"/>
        <v>155.05000000000001</v>
      </c>
      <c r="J59" s="48">
        <f t="shared" si="24"/>
        <v>162.21250000000001</v>
      </c>
      <c r="K59" s="48">
        <f t="shared" si="24"/>
        <v>169.375</v>
      </c>
      <c r="L59" s="48">
        <f t="shared" si="24"/>
        <v>176.53749999999999</v>
      </c>
      <c r="M59" s="53">
        <f t="shared" si="24"/>
        <v>183.7</v>
      </c>
      <c r="N59" s="5"/>
      <c r="O59" s="19"/>
      <c r="Q59" s="25"/>
    </row>
    <row r="60" spans="1:17" x14ac:dyDescent="0.3">
      <c r="A60" s="23"/>
      <c r="C60" s="42">
        <f t="shared" si="17"/>
        <v>17.82</v>
      </c>
      <c r="D60" s="62">
        <f>F11</f>
        <v>11</v>
      </c>
      <c r="E60" s="49">
        <f t="shared" ref="E60:M60" si="25">($D$60*(E52/100)*$F$14)+($F$14*$F$24)+$F$15-SUMPRODUCT($L$11:$L$25,$M$11:$M$25)-((E52/100)*$F$14*($F$19+$F$20))</f>
        <v>130.9</v>
      </c>
      <c r="F60" s="48">
        <f t="shared" si="25"/>
        <v>138.25</v>
      </c>
      <c r="G60" s="48">
        <f t="shared" si="25"/>
        <v>145.6</v>
      </c>
      <c r="H60" s="48">
        <f t="shared" si="25"/>
        <v>152.94999999999999</v>
      </c>
      <c r="I60" s="61">
        <f t="shared" si="25"/>
        <v>160.30000000000001</v>
      </c>
      <c r="J60" s="48">
        <f t="shared" si="25"/>
        <v>167.65</v>
      </c>
      <c r="K60" s="48">
        <f t="shared" si="25"/>
        <v>175</v>
      </c>
      <c r="L60" s="48">
        <f t="shared" si="25"/>
        <v>182.35</v>
      </c>
      <c r="M60" s="53">
        <f t="shared" si="25"/>
        <v>189.7</v>
      </c>
      <c r="N60" s="5"/>
      <c r="O60" s="19"/>
      <c r="Q60" s="25"/>
    </row>
    <row r="61" spans="1:17" x14ac:dyDescent="0.3">
      <c r="A61" s="23"/>
      <c r="C61" s="42">
        <f t="shared" si="17"/>
        <v>18.225000000000001</v>
      </c>
      <c r="D61" s="11">
        <f>IF(D60&gt;0,D60+0.25,0)</f>
        <v>11.25</v>
      </c>
      <c r="E61" s="49">
        <f t="shared" ref="E61:M61" si="26">($D$61*(E52/100)*$F$14)+($F$14*$F$24)+$F$15-SUMPRODUCT($L$11:$L$25,$M$11:$M$25)-((E52/100)*$F$14*($F$19+$F$20))</f>
        <v>135.4</v>
      </c>
      <c r="F61" s="48">
        <f t="shared" si="26"/>
        <v>142.9375</v>
      </c>
      <c r="G61" s="48">
        <f t="shared" si="26"/>
        <v>150.47499999999999</v>
      </c>
      <c r="H61" s="48">
        <f t="shared" si="26"/>
        <v>158.01249999999999</v>
      </c>
      <c r="I61" s="48">
        <f t="shared" si="26"/>
        <v>165.55</v>
      </c>
      <c r="J61" s="48">
        <f t="shared" si="26"/>
        <v>173.08750000000001</v>
      </c>
      <c r="K61" s="48">
        <f t="shared" si="26"/>
        <v>180.625</v>
      </c>
      <c r="L61" s="48">
        <f t="shared" si="26"/>
        <v>188.16249999999999</v>
      </c>
      <c r="M61" s="53">
        <f t="shared" si="26"/>
        <v>195.7</v>
      </c>
      <c r="N61" s="5"/>
      <c r="O61" s="19"/>
      <c r="Q61" s="25"/>
    </row>
    <row r="62" spans="1:17" x14ac:dyDescent="0.3">
      <c r="A62" s="23"/>
      <c r="C62" s="42">
        <f t="shared" si="17"/>
        <v>18.630000000000003</v>
      </c>
      <c r="D62" s="11">
        <f>IF(D60&gt;0,D61+0.25,0)</f>
        <v>11.5</v>
      </c>
      <c r="E62" s="49">
        <f t="shared" ref="E62:M62" si="27">($D$62*(E52/100)*$F$14)+($F$14*$F$24)+$F$15-SUMPRODUCT($L$11:$L$25,$M$11:$M$25)-((E52/100)*$F$14*($F$19+$F$20))</f>
        <v>139.9</v>
      </c>
      <c r="F62" s="48">
        <f t="shared" si="27"/>
        <v>147.625</v>
      </c>
      <c r="G62" s="48">
        <f t="shared" si="27"/>
        <v>155.35</v>
      </c>
      <c r="H62" s="48">
        <f t="shared" si="27"/>
        <v>163.07499999999999</v>
      </c>
      <c r="I62" s="48">
        <f t="shared" si="27"/>
        <v>170.8</v>
      </c>
      <c r="J62" s="48">
        <f t="shared" si="27"/>
        <v>178.52500000000001</v>
      </c>
      <c r="K62" s="48">
        <f t="shared" si="27"/>
        <v>186.25</v>
      </c>
      <c r="L62" s="48">
        <f t="shared" si="27"/>
        <v>193.97499999999999</v>
      </c>
      <c r="M62" s="53">
        <f t="shared" si="27"/>
        <v>201.7</v>
      </c>
      <c r="N62" s="5"/>
      <c r="O62" s="19"/>
      <c r="Q62" s="25"/>
    </row>
    <row r="63" spans="1:17" x14ac:dyDescent="0.3">
      <c r="A63" s="23"/>
      <c r="C63" s="42">
        <f t="shared" si="17"/>
        <v>19.035</v>
      </c>
      <c r="D63" s="11">
        <f>IF(D60&gt;0,D62+0.25,0)</f>
        <v>11.75</v>
      </c>
      <c r="E63" s="49">
        <f t="shared" ref="E63:M63" si="28">($D$63*(E52/100)*$F$14)+($F$14*$F$24)+$F$15-SUMPRODUCT($L$11:$L$25,$M$11:$M$25)-((E52/100)*$F$14*($F$19+$F$20))</f>
        <v>144.4</v>
      </c>
      <c r="F63" s="48">
        <f t="shared" si="28"/>
        <v>152.3125</v>
      </c>
      <c r="G63" s="48">
        <f t="shared" si="28"/>
        <v>160.22499999999999</v>
      </c>
      <c r="H63" s="48">
        <f t="shared" si="28"/>
        <v>168.13749999999999</v>
      </c>
      <c r="I63" s="48">
        <f t="shared" si="28"/>
        <v>176.05</v>
      </c>
      <c r="J63" s="48">
        <f t="shared" si="28"/>
        <v>183.96250000000001</v>
      </c>
      <c r="K63" s="48">
        <f t="shared" si="28"/>
        <v>191.875</v>
      </c>
      <c r="L63" s="48">
        <f t="shared" si="28"/>
        <v>199.78749999999999</v>
      </c>
      <c r="M63" s="53">
        <f t="shared" si="28"/>
        <v>207.7</v>
      </c>
      <c r="N63" s="5"/>
      <c r="O63" s="19"/>
      <c r="Q63" s="25"/>
    </row>
    <row r="64" spans="1:17" x14ac:dyDescent="0.3">
      <c r="A64" s="23"/>
      <c r="C64" s="42">
        <f t="shared" si="17"/>
        <v>19.440000000000001</v>
      </c>
      <c r="D64" s="11">
        <f>IF(D60&gt;0,D63+0.25,0)</f>
        <v>12</v>
      </c>
      <c r="E64" s="49">
        <f t="shared" ref="E64:M64" si="29">($D$64*(E52/100)*$F$14)+($F$14*$F$24)+$F$15-SUMPRODUCT($L$11:$L$25,$M$11:$M$25)-((E52/100)*$F$14*($F$19+$F$20))</f>
        <v>148.9</v>
      </c>
      <c r="F64" s="48">
        <f t="shared" si="29"/>
        <v>157</v>
      </c>
      <c r="G64" s="48">
        <f t="shared" si="29"/>
        <v>165.1</v>
      </c>
      <c r="H64" s="48">
        <f t="shared" si="29"/>
        <v>173.2</v>
      </c>
      <c r="I64" s="48">
        <f t="shared" si="29"/>
        <v>181.3</v>
      </c>
      <c r="J64" s="48">
        <f t="shared" si="29"/>
        <v>189.4</v>
      </c>
      <c r="K64" s="48">
        <f t="shared" si="29"/>
        <v>197.5</v>
      </c>
      <c r="L64" s="48">
        <f t="shared" si="29"/>
        <v>205.6</v>
      </c>
      <c r="M64" s="53">
        <f t="shared" si="29"/>
        <v>213.7</v>
      </c>
      <c r="N64" s="5"/>
      <c r="O64" s="19"/>
      <c r="Q64" s="25"/>
    </row>
    <row r="65" spans="1:17" x14ac:dyDescent="0.3">
      <c r="A65" s="23"/>
      <c r="C65" s="42">
        <f t="shared" si="17"/>
        <v>19.845000000000002</v>
      </c>
      <c r="D65" s="11">
        <f>IF(D60&gt;0,D64+0.25,0)</f>
        <v>12.25</v>
      </c>
      <c r="E65" s="49">
        <f t="shared" ref="E65:M65" si="30">($D$65*(E52/100)*$F$14)+($F$14*$F$24)+$F$15-SUMPRODUCT($L$11:$L$25,$M$11:$M$25)-((E52/100)*$F$14*($F$19+$F$20))</f>
        <v>153.4</v>
      </c>
      <c r="F65" s="48">
        <f t="shared" si="30"/>
        <v>161.6875</v>
      </c>
      <c r="G65" s="48">
        <f t="shared" si="30"/>
        <v>169.97499999999999</v>
      </c>
      <c r="H65" s="48">
        <f t="shared" si="30"/>
        <v>178.26249999999999</v>
      </c>
      <c r="I65" s="48">
        <f t="shared" si="30"/>
        <v>186.55</v>
      </c>
      <c r="J65" s="48">
        <f t="shared" si="30"/>
        <v>194.83750000000001</v>
      </c>
      <c r="K65" s="48">
        <f t="shared" si="30"/>
        <v>203.125</v>
      </c>
      <c r="L65" s="48">
        <f t="shared" si="30"/>
        <v>211.41249999999999</v>
      </c>
      <c r="M65" s="53">
        <f t="shared" si="30"/>
        <v>219.7</v>
      </c>
      <c r="N65" s="5"/>
      <c r="O65" s="19"/>
      <c r="Q65" s="25"/>
    </row>
    <row r="66" spans="1:17" x14ac:dyDescent="0.3">
      <c r="A66" s="23"/>
      <c r="C66" s="42">
        <f t="shared" si="17"/>
        <v>20.25</v>
      </c>
      <c r="D66" s="11">
        <f>IF(D60&gt;0,D65+0.25,0)</f>
        <v>12.5</v>
      </c>
      <c r="E66" s="49">
        <f t="shared" ref="E66:M66" si="31">($D$66*(E52/100)*$F$14)+($F$14*$F$24)+$F$15-SUMPRODUCT($L$11:$L$25,$M$11:$M$25)-((E52/100)*$F$14*($F$19+$F$20))</f>
        <v>157.9</v>
      </c>
      <c r="F66" s="48">
        <f t="shared" si="31"/>
        <v>166.375</v>
      </c>
      <c r="G66" s="48">
        <f t="shared" si="31"/>
        <v>174.85</v>
      </c>
      <c r="H66" s="48">
        <f t="shared" si="31"/>
        <v>183.32499999999999</v>
      </c>
      <c r="I66" s="48">
        <f t="shared" si="31"/>
        <v>191.8</v>
      </c>
      <c r="J66" s="48">
        <f t="shared" si="31"/>
        <v>200.27500000000001</v>
      </c>
      <c r="K66" s="48">
        <f t="shared" si="31"/>
        <v>208.75</v>
      </c>
      <c r="L66" s="48">
        <f t="shared" si="31"/>
        <v>217.22499999999999</v>
      </c>
      <c r="M66" s="53">
        <f t="shared" si="31"/>
        <v>225.7</v>
      </c>
      <c r="N66" s="5"/>
      <c r="O66" s="19"/>
      <c r="Q66" s="25"/>
    </row>
    <row r="67" spans="1:17" ht="19.5" thickBot="1" x14ac:dyDescent="0.35">
      <c r="A67" s="23"/>
      <c r="C67" s="42">
        <f t="shared" si="17"/>
        <v>20.655000000000001</v>
      </c>
      <c r="D67" s="11">
        <f>IF(D60&gt;0,D66+0.25,0)</f>
        <v>12.75</v>
      </c>
      <c r="E67" s="50">
        <f t="shared" ref="E67:M67" si="32">($D$67*(E52/100)*$F$14)+($F$14*$F$24)+$F$15-SUMPRODUCT($L$11:$L$25,$M$11:$M$25)-((E52/100)*$F$14*($F$19+$F$20))</f>
        <v>162.4</v>
      </c>
      <c r="F67" s="54">
        <f t="shared" si="32"/>
        <v>171.0625</v>
      </c>
      <c r="G67" s="54">
        <f t="shared" si="32"/>
        <v>179.72499999999999</v>
      </c>
      <c r="H67" s="54">
        <f t="shared" si="32"/>
        <v>188.38749999999999</v>
      </c>
      <c r="I67" s="54">
        <f t="shared" si="32"/>
        <v>197.05</v>
      </c>
      <c r="J67" s="54">
        <f t="shared" si="32"/>
        <v>205.71250000000001</v>
      </c>
      <c r="K67" s="54">
        <f t="shared" si="32"/>
        <v>214.375</v>
      </c>
      <c r="L67" s="54">
        <f t="shared" si="32"/>
        <v>223.03749999999999</v>
      </c>
      <c r="M67" s="55">
        <f t="shared" si="32"/>
        <v>231.7</v>
      </c>
      <c r="N67" s="5"/>
      <c r="O67" s="19"/>
      <c r="Q67" s="25"/>
    </row>
    <row r="68" spans="1:17" ht="19.5" thickBot="1" x14ac:dyDescent="0.35">
      <c r="A68" s="23"/>
      <c r="C68" s="20"/>
      <c r="D68" s="21"/>
      <c r="E68" s="27"/>
      <c r="F68" s="21"/>
      <c r="G68" s="21"/>
      <c r="H68" s="21"/>
      <c r="I68" s="21"/>
      <c r="J68" s="21"/>
      <c r="K68" s="21"/>
      <c r="L68" s="21"/>
      <c r="M68" s="21"/>
      <c r="N68" s="21"/>
      <c r="O68" s="22"/>
      <c r="Q68" s="25"/>
    </row>
    <row r="69" spans="1:17" x14ac:dyDescent="0.3">
      <c r="A69" s="23"/>
      <c r="Q69" s="25"/>
    </row>
    <row r="70" spans="1:17" x14ac:dyDescent="0.3">
      <c r="A70" s="23"/>
      <c r="C70" s="41" t="s">
        <v>82</v>
      </c>
      <c r="Q70" s="25"/>
    </row>
    <row r="71" spans="1:17" x14ac:dyDescent="0.3">
      <c r="A71" s="23"/>
      <c r="C71" s="41" t="s">
        <v>29</v>
      </c>
      <c r="Q71" s="25"/>
    </row>
    <row r="72" spans="1:17" x14ac:dyDescent="0.3">
      <c r="A72" s="23"/>
      <c r="Q72" s="25"/>
    </row>
    <row r="73" spans="1:17" x14ac:dyDescent="0.3">
      <c r="A73" s="23"/>
      <c r="B73" s="23"/>
      <c r="C73" s="23"/>
      <c r="D73" s="23"/>
      <c r="E73" s="23"/>
      <c r="F73" s="23"/>
      <c r="G73" s="23"/>
      <c r="H73" s="23"/>
      <c r="I73" s="23"/>
      <c r="J73" s="23"/>
      <c r="K73" s="23"/>
      <c r="L73" s="23"/>
      <c r="M73" s="23"/>
      <c r="N73" s="23"/>
      <c r="O73" s="25"/>
      <c r="P73" s="25"/>
      <c r="Q73" s="25"/>
    </row>
  </sheetData>
  <conditionalFormatting sqref="E32">
    <cfRule type="cellIs" dxfId="1568" priority="3134" operator="greaterThan">
      <formula>0</formula>
    </cfRule>
    <cfRule type="colorScale" priority="3135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32:M46 E53:M67">
    <cfRule type="cellIs" dxfId="1567" priority="3132" operator="greaterThan">
      <formula>0</formula>
    </cfRule>
    <cfRule type="cellIs" dxfId="1566" priority="3133" operator="greaterThan">
      <formula>0</formula>
    </cfRule>
  </conditionalFormatting>
  <conditionalFormatting sqref="E32:M46 E53:M67">
    <cfRule type="cellIs" dxfId="1565" priority="3131" operator="greaterThan">
      <formula>0</formula>
    </cfRule>
  </conditionalFormatting>
  <conditionalFormatting sqref="F32">
    <cfRule type="cellIs" dxfId="1564" priority="3129" operator="greaterThan">
      <formula>0</formula>
    </cfRule>
    <cfRule type="colorScale" priority="31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2">
    <cfRule type="cellIs" dxfId="1563" priority="3127" operator="greaterThan">
      <formula>0</formula>
    </cfRule>
    <cfRule type="colorScale" priority="31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2">
    <cfRule type="cellIs" dxfId="1562" priority="3125" operator="greaterThan">
      <formula>0</formula>
    </cfRule>
    <cfRule type="colorScale" priority="31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2">
    <cfRule type="cellIs" dxfId="1561" priority="3123" operator="greaterThan">
      <formula>0</formula>
    </cfRule>
    <cfRule type="colorScale" priority="31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2">
    <cfRule type="cellIs" dxfId="1560" priority="3121" operator="greaterThan">
      <formula>0</formula>
    </cfRule>
    <cfRule type="colorScale" priority="31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2">
    <cfRule type="cellIs" dxfId="1559" priority="3119" operator="greaterThan">
      <formula>0</formula>
    </cfRule>
    <cfRule type="colorScale" priority="31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2">
    <cfRule type="cellIs" dxfId="1558" priority="3117" operator="greaterThan">
      <formula>0</formula>
    </cfRule>
    <cfRule type="colorScale" priority="31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2">
    <cfRule type="cellIs" dxfId="1557" priority="3115" operator="greaterThan">
      <formula>0</formula>
    </cfRule>
    <cfRule type="colorScale" priority="31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2">
    <cfRule type="cellIs" dxfId="1556" priority="3113" operator="greaterThan">
      <formula>0</formula>
    </cfRule>
    <cfRule type="colorScale" priority="31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2">
    <cfRule type="cellIs" dxfId="1555" priority="3111" operator="greaterThan">
      <formula>0</formula>
    </cfRule>
    <cfRule type="colorScale" priority="31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2">
    <cfRule type="cellIs" dxfId="1554" priority="3109" operator="greaterThan">
      <formula>0</formula>
    </cfRule>
    <cfRule type="colorScale" priority="31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2">
    <cfRule type="cellIs" dxfId="1553" priority="3107" operator="greaterThan">
      <formula>0</formula>
    </cfRule>
    <cfRule type="colorScale" priority="310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2">
    <cfRule type="cellIs" dxfId="1552" priority="3105" operator="greaterThan">
      <formula>0</formula>
    </cfRule>
    <cfRule type="colorScale" priority="310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2">
    <cfRule type="cellIs" dxfId="1551" priority="3103" operator="greaterThan">
      <formula>0</formula>
    </cfRule>
    <cfRule type="colorScale" priority="310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2">
    <cfRule type="cellIs" dxfId="1550" priority="3101" operator="greaterThan">
      <formula>0</formula>
    </cfRule>
    <cfRule type="colorScale" priority="310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2">
    <cfRule type="cellIs" dxfId="1549" priority="3099" operator="greaterThan">
      <formula>0</formula>
    </cfRule>
    <cfRule type="colorScale" priority="310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2">
    <cfRule type="cellIs" dxfId="1548" priority="3097" operator="greaterThan">
      <formula>0</formula>
    </cfRule>
    <cfRule type="colorScale" priority="309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2">
    <cfRule type="cellIs" dxfId="1547" priority="3095" operator="greaterThan">
      <formula>0</formula>
    </cfRule>
    <cfRule type="colorScale" priority="309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2">
    <cfRule type="cellIs" dxfId="1546" priority="3093" operator="greaterThan">
      <formula>0</formula>
    </cfRule>
    <cfRule type="colorScale" priority="309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2">
    <cfRule type="cellIs" dxfId="1545" priority="3091" operator="greaterThan">
      <formula>0</formula>
    </cfRule>
    <cfRule type="colorScale" priority="309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2">
    <cfRule type="cellIs" dxfId="1544" priority="3089" operator="greaterThan">
      <formula>0</formula>
    </cfRule>
    <cfRule type="colorScale" priority="309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2">
    <cfRule type="cellIs" dxfId="1543" priority="3087" operator="greaterThan">
      <formula>0</formula>
    </cfRule>
    <cfRule type="colorScale" priority="308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2">
    <cfRule type="cellIs" dxfId="1542" priority="3085" operator="greaterThan">
      <formula>0</formula>
    </cfRule>
    <cfRule type="colorScale" priority="308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2">
    <cfRule type="cellIs" dxfId="1541" priority="3083" operator="greaterThan">
      <formula>0</formula>
    </cfRule>
    <cfRule type="colorScale" priority="308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2">
    <cfRule type="cellIs" dxfId="1540" priority="3081" operator="greaterThan">
      <formula>0</formula>
    </cfRule>
    <cfRule type="colorScale" priority="308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2">
    <cfRule type="cellIs" dxfId="1539" priority="3079" operator="greaterThan">
      <formula>0</formula>
    </cfRule>
    <cfRule type="colorScale" priority="308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33">
    <cfRule type="cellIs" dxfId="1538" priority="3077" operator="greaterThan">
      <formula>0</formula>
    </cfRule>
    <cfRule type="colorScale" priority="307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34">
    <cfRule type="cellIs" dxfId="1537" priority="3075" operator="greaterThan">
      <formula>0</formula>
    </cfRule>
    <cfRule type="colorScale" priority="307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35">
    <cfRule type="cellIs" dxfId="1536" priority="3073" operator="greaterThan">
      <formula>0</formula>
    </cfRule>
    <cfRule type="colorScale" priority="307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36">
    <cfRule type="cellIs" dxfId="1535" priority="3071" operator="greaterThan">
      <formula>0</formula>
    </cfRule>
    <cfRule type="colorScale" priority="307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37">
    <cfRule type="cellIs" dxfId="1534" priority="3069" operator="greaterThan">
      <formula>0</formula>
    </cfRule>
    <cfRule type="colorScale" priority="307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38">
    <cfRule type="cellIs" dxfId="1533" priority="3067" operator="greaterThan">
      <formula>0</formula>
    </cfRule>
    <cfRule type="colorScale" priority="306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39">
    <cfRule type="cellIs" dxfId="1532" priority="3065" operator="greaterThan">
      <formula>0</formula>
    </cfRule>
    <cfRule type="colorScale" priority="306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40">
    <cfRule type="cellIs" dxfId="1531" priority="3063" operator="greaterThan">
      <formula>0</formula>
    </cfRule>
    <cfRule type="colorScale" priority="306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41">
    <cfRule type="cellIs" dxfId="1530" priority="3061" operator="greaterThan">
      <formula>0</formula>
    </cfRule>
    <cfRule type="colorScale" priority="306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42">
    <cfRule type="cellIs" dxfId="1529" priority="3059" operator="greaterThan">
      <formula>0</formula>
    </cfRule>
    <cfRule type="colorScale" priority="306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44">
    <cfRule type="cellIs" dxfId="1528" priority="3057" operator="greaterThan">
      <formula>0</formula>
    </cfRule>
    <cfRule type="colorScale" priority="305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43">
    <cfRule type="cellIs" dxfId="1527" priority="3055" operator="greaterThan">
      <formula>0</formula>
    </cfRule>
    <cfRule type="colorScale" priority="305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44">
    <cfRule type="cellIs" dxfId="1526" priority="3053" operator="greaterThan">
      <formula>0</formula>
    </cfRule>
    <cfRule type="colorScale" priority="305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45">
    <cfRule type="cellIs" dxfId="1525" priority="3051" operator="greaterThan">
      <formula>0</formula>
    </cfRule>
    <cfRule type="colorScale" priority="305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46">
    <cfRule type="cellIs" dxfId="1524" priority="3049" operator="greaterThan">
      <formula>0</formula>
    </cfRule>
    <cfRule type="colorScale" priority="305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2">
    <cfRule type="cellIs" dxfId="1523" priority="3047" operator="greaterThan">
      <formula>0</formula>
    </cfRule>
    <cfRule type="colorScale" priority="304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3">
    <cfRule type="cellIs" dxfId="1522" priority="3045" operator="greaterThan">
      <formula>0</formula>
    </cfRule>
    <cfRule type="colorScale" priority="304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4">
    <cfRule type="cellIs" dxfId="1521" priority="3043" operator="greaterThan">
      <formula>0</formula>
    </cfRule>
    <cfRule type="colorScale" priority="304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5">
    <cfRule type="cellIs" dxfId="1520" priority="3041" operator="greaterThan">
      <formula>0</formula>
    </cfRule>
    <cfRule type="colorScale" priority="304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6">
    <cfRule type="cellIs" dxfId="1519" priority="3039" operator="greaterThan">
      <formula>0</formula>
    </cfRule>
    <cfRule type="colorScale" priority="304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7">
    <cfRule type="cellIs" dxfId="1518" priority="3037" operator="greaterThan">
      <formula>0</formula>
    </cfRule>
    <cfRule type="colorScale" priority="303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8">
    <cfRule type="cellIs" dxfId="1517" priority="3035" operator="greaterThan">
      <formula>0</formula>
    </cfRule>
    <cfRule type="colorScale" priority="303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9">
    <cfRule type="cellIs" dxfId="1516" priority="3033" operator="greaterThan">
      <formula>0</formula>
    </cfRule>
    <cfRule type="colorScale" priority="30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0">
    <cfRule type="cellIs" dxfId="1515" priority="3031" operator="greaterThan">
      <formula>0</formula>
    </cfRule>
    <cfRule type="colorScale" priority="30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1">
    <cfRule type="cellIs" dxfId="1514" priority="3029" operator="greaterThan">
      <formula>0</formula>
    </cfRule>
    <cfRule type="colorScale" priority="30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2">
    <cfRule type="cellIs" dxfId="1513" priority="3027" operator="greaterThan">
      <formula>0</formula>
    </cfRule>
    <cfRule type="colorScale" priority="30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4">
    <cfRule type="cellIs" dxfId="1512" priority="3025" operator="greaterThan">
      <formula>0</formula>
    </cfRule>
    <cfRule type="colorScale" priority="30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3">
    <cfRule type="cellIs" dxfId="1511" priority="3023" operator="greaterThan">
      <formula>0</formula>
    </cfRule>
    <cfRule type="colorScale" priority="30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4">
    <cfRule type="cellIs" dxfId="1510" priority="3021" operator="greaterThan">
      <formula>0</formula>
    </cfRule>
    <cfRule type="colorScale" priority="30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5">
    <cfRule type="cellIs" dxfId="1509" priority="3019" operator="greaterThan">
      <formula>0</formula>
    </cfRule>
    <cfRule type="colorScale" priority="30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6">
    <cfRule type="cellIs" dxfId="1508" priority="3017" operator="greaterThan">
      <formula>0</formula>
    </cfRule>
    <cfRule type="colorScale" priority="30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2">
    <cfRule type="cellIs" dxfId="1507" priority="3015" operator="greaterThan">
      <formula>0</formula>
    </cfRule>
    <cfRule type="colorScale" priority="30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3">
    <cfRule type="cellIs" dxfId="1506" priority="3013" operator="greaterThan">
      <formula>0</formula>
    </cfRule>
    <cfRule type="colorScale" priority="30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4">
    <cfRule type="cellIs" dxfId="1505" priority="3011" operator="greaterThan">
      <formula>0</formula>
    </cfRule>
    <cfRule type="colorScale" priority="30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5">
    <cfRule type="cellIs" dxfId="1504" priority="3009" operator="greaterThan">
      <formula>0</formula>
    </cfRule>
    <cfRule type="colorScale" priority="30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6">
    <cfRule type="cellIs" dxfId="1503" priority="3007" operator="greaterThan">
      <formula>0</formula>
    </cfRule>
    <cfRule type="colorScale" priority="300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7">
    <cfRule type="cellIs" dxfId="1502" priority="3005" operator="greaterThan">
      <formula>0</formula>
    </cfRule>
    <cfRule type="colorScale" priority="300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8">
    <cfRule type="cellIs" dxfId="1501" priority="3003" operator="greaterThan">
      <formula>0</formula>
    </cfRule>
    <cfRule type="colorScale" priority="300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9">
    <cfRule type="cellIs" dxfId="1500" priority="3001" operator="greaterThan">
      <formula>0</formula>
    </cfRule>
    <cfRule type="colorScale" priority="300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0">
    <cfRule type="cellIs" dxfId="1499" priority="2999" operator="greaterThan">
      <formula>0</formula>
    </cfRule>
    <cfRule type="colorScale" priority="300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1">
    <cfRule type="cellIs" dxfId="1498" priority="2997" operator="greaterThan">
      <formula>0</formula>
    </cfRule>
    <cfRule type="colorScale" priority="299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2">
    <cfRule type="cellIs" dxfId="1497" priority="2995" operator="greaterThan">
      <formula>0</formula>
    </cfRule>
    <cfRule type="colorScale" priority="299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4">
    <cfRule type="cellIs" dxfId="1496" priority="2993" operator="greaterThan">
      <formula>0</formula>
    </cfRule>
    <cfRule type="colorScale" priority="299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3">
    <cfRule type="cellIs" dxfId="1495" priority="2991" operator="greaterThan">
      <formula>0</formula>
    </cfRule>
    <cfRule type="colorScale" priority="299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4">
    <cfRule type="cellIs" dxfId="1494" priority="2989" operator="greaterThan">
      <formula>0</formula>
    </cfRule>
    <cfRule type="colorScale" priority="299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5">
    <cfRule type="cellIs" dxfId="1493" priority="2987" operator="greaterThan">
      <formula>0</formula>
    </cfRule>
    <cfRule type="colorScale" priority="298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6">
    <cfRule type="cellIs" dxfId="1492" priority="2985" operator="greaterThan">
      <formula>0</formula>
    </cfRule>
    <cfRule type="colorScale" priority="298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2">
    <cfRule type="cellIs" dxfId="1491" priority="2983" operator="greaterThan">
      <formula>0</formula>
    </cfRule>
    <cfRule type="colorScale" priority="298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3">
    <cfRule type="cellIs" dxfId="1490" priority="2981" operator="greaterThan">
      <formula>0</formula>
    </cfRule>
    <cfRule type="colorScale" priority="298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4">
    <cfRule type="cellIs" dxfId="1489" priority="2979" operator="greaterThan">
      <formula>0</formula>
    </cfRule>
    <cfRule type="colorScale" priority="298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5">
    <cfRule type="cellIs" dxfId="1488" priority="2977" operator="greaterThan">
      <formula>0</formula>
    </cfRule>
    <cfRule type="colorScale" priority="297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6">
    <cfRule type="cellIs" dxfId="1487" priority="2975" operator="greaterThan">
      <formula>0</formula>
    </cfRule>
    <cfRule type="colorScale" priority="297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7">
    <cfRule type="cellIs" dxfId="1486" priority="2973" operator="greaterThan">
      <formula>0</formula>
    </cfRule>
    <cfRule type="colorScale" priority="297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8">
    <cfRule type="cellIs" dxfId="1485" priority="2971" operator="greaterThan">
      <formula>0</formula>
    </cfRule>
    <cfRule type="colorScale" priority="297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9">
    <cfRule type="cellIs" dxfId="1484" priority="2969" operator="greaterThan">
      <formula>0</formula>
    </cfRule>
    <cfRule type="colorScale" priority="297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0">
    <cfRule type="cellIs" dxfId="1483" priority="2967" operator="greaterThan">
      <formula>0</formula>
    </cfRule>
    <cfRule type="colorScale" priority="296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1">
    <cfRule type="cellIs" dxfId="1482" priority="2965" operator="greaterThan">
      <formula>0</formula>
    </cfRule>
    <cfRule type="colorScale" priority="296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2">
    <cfRule type="cellIs" dxfId="1481" priority="2963" operator="greaterThan">
      <formula>0</formula>
    </cfRule>
    <cfRule type="colorScale" priority="296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4">
    <cfRule type="cellIs" dxfId="1480" priority="2961" operator="greaterThan">
      <formula>0</formula>
    </cfRule>
    <cfRule type="colorScale" priority="296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3">
    <cfRule type="cellIs" dxfId="1479" priority="2959" operator="greaterThan">
      <formula>0</formula>
    </cfRule>
    <cfRule type="colorScale" priority="296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4">
    <cfRule type="cellIs" dxfId="1478" priority="2957" operator="greaterThan">
      <formula>0</formula>
    </cfRule>
    <cfRule type="colorScale" priority="295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5">
    <cfRule type="cellIs" dxfId="1477" priority="2955" operator="greaterThan">
      <formula>0</formula>
    </cfRule>
    <cfRule type="colorScale" priority="295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6">
    <cfRule type="cellIs" dxfId="1476" priority="2953" operator="greaterThan">
      <formula>0</formula>
    </cfRule>
    <cfRule type="colorScale" priority="295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2">
    <cfRule type="cellIs" dxfId="1475" priority="2951" operator="greaterThan">
      <formula>0</formula>
    </cfRule>
    <cfRule type="colorScale" priority="295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3">
    <cfRule type="cellIs" dxfId="1474" priority="2949" operator="greaterThan">
      <formula>0</formula>
    </cfRule>
    <cfRule type="colorScale" priority="295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4">
    <cfRule type="cellIs" dxfId="1473" priority="2947" operator="greaterThan">
      <formula>0</formula>
    </cfRule>
    <cfRule type="colorScale" priority="294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5">
    <cfRule type="cellIs" dxfId="1472" priority="2945" operator="greaterThan">
      <formula>0</formula>
    </cfRule>
    <cfRule type="colorScale" priority="294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6">
    <cfRule type="cellIs" dxfId="1471" priority="2943" operator="greaterThan">
      <formula>0</formula>
    </cfRule>
    <cfRule type="colorScale" priority="294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7">
    <cfRule type="cellIs" dxfId="1470" priority="2941" operator="greaterThan">
      <formula>0</formula>
    </cfRule>
    <cfRule type="colorScale" priority="294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8">
    <cfRule type="cellIs" dxfId="1469" priority="2939" operator="greaterThan">
      <formula>0</formula>
    </cfRule>
    <cfRule type="colorScale" priority="294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9">
    <cfRule type="cellIs" dxfId="1468" priority="2937" operator="greaterThan">
      <formula>0</formula>
    </cfRule>
    <cfRule type="colorScale" priority="293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0">
    <cfRule type="cellIs" dxfId="1467" priority="2935" operator="greaterThan">
      <formula>0</formula>
    </cfRule>
    <cfRule type="colorScale" priority="293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1">
    <cfRule type="cellIs" dxfId="1466" priority="2933" operator="greaterThan">
      <formula>0</formula>
    </cfRule>
    <cfRule type="colorScale" priority="29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2">
    <cfRule type="cellIs" dxfId="1465" priority="2931" operator="greaterThan">
      <formula>0</formula>
    </cfRule>
    <cfRule type="colorScale" priority="29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4">
    <cfRule type="cellIs" dxfId="1464" priority="2929" operator="greaterThan">
      <formula>0</formula>
    </cfRule>
    <cfRule type="colorScale" priority="29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3">
    <cfRule type="cellIs" dxfId="1463" priority="2927" operator="greaterThan">
      <formula>0</formula>
    </cfRule>
    <cfRule type="colorScale" priority="29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4">
    <cfRule type="cellIs" dxfId="1462" priority="2925" operator="greaterThan">
      <formula>0</formula>
    </cfRule>
    <cfRule type="colorScale" priority="29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5">
    <cfRule type="cellIs" dxfId="1461" priority="2923" operator="greaterThan">
      <formula>0</formula>
    </cfRule>
    <cfRule type="colorScale" priority="29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6">
    <cfRule type="cellIs" dxfId="1460" priority="2921" operator="greaterThan">
      <formula>0</formula>
    </cfRule>
    <cfRule type="colorScale" priority="29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2">
    <cfRule type="cellIs" dxfId="1459" priority="2919" operator="greaterThan">
      <formula>0</formula>
    </cfRule>
    <cfRule type="colorScale" priority="29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3">
    <cfRule type="cellIs" dxfId="1458" priority="2917" operator="greaterThan">
      <formula>0</formula>
    </cfRule>
    <cfRule type="colorScale" priority="29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4">
    <cfRule type="cellIs" dxfId="1457" priority="2915" operator="greaterThan">
      <formula>0</formula>
    </cfRule>
    <cfRule type="colorScale" priority="29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5">
    <cfRule type="cellIs" dxfId="1456" priority="2913" operator="greaterThan">
      <formula>0</formula>
    </cfRule>
    <cfRule type="colorScale" priority="29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6">
    <cfRule type="cellIs" dxfId="1455" priority="2911" operator="greaterThan">
      <formula>0</formula>
    </cfRule>
    <cfRule type="colorScale" priority="29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7">
    <cfRule type="cellIs" dxfId="1454" priority="2909" operator="greaterThan">
      <formula>0</formula>
    </cfRule>
    <cfRule type="colorScale" priority="29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8">
    <cfRule type="cellIs" dxfId="1453" priority="2907" operator="greaterThan">
      <formula>0</formula>
    </cfRule>
    <cfRule type="colorScale" priority="290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9">
    <cfRule type="cellIs" dxfId="1452" priority="2905" operator="greaterThan">
      <formula>0</formula>
    </cfRule>
    <cfRule type="colorScale" priority="290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0">
    <cfRule type="cellIs" dxfId="1451" priority="2903" operator="greaterThan">
      <formula>0</formula>
    </cfRule>
    <cfRule type="colorScale" priority="290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1">
    <cfRule type="cellIs" dxfId="1450" priority="2901" operator="greaterThan">
      <formula>0</formula>
    </cfRule>
    <cfRule type="colorScale" priority="290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2">
    <cfRule type="cellIs" dxfId="1449" priority="2899" operator="greaterThan">
      <formula>0</formula>
    </cfRule>
    <cfRule type="colorScale" priority="290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4">
    <cfRule type="cellIs" dxfId="1448" priority="2897" operator="greaterThan">
      <formula>0</formula>
    </cfRule>
    <cfRule type="colorScale" priority="289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3">
    <cfRule type="cellIs" dxfId="1447" priority="2895" operator="greaterThan">
      <formula>0</formula>
    </cfRule>
    <cfRule type="colorScale" priority="289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4">
    <cfRule type="cellIs" dxfId="1446" priority="2893" operator="greaterThan">
      <formula>0</formula>
    </cfRule>
    <cfRule type="colorScale" priority="289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5">
    <cfRule type="cellIs" dxfId="1445" priority="2891" operator="greaterThan">
      <formula>0</formula>
    </cfRule>
    <cfRule type="colorScale" priority="289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6">
    <cfRule type="cellIs" dxfId="1444" priority="2889" operator="greaterThan">
      <formula>0</formula>
    </cfRule>
    <cfRule type="colorScale" priority="289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2">
    <cfRule type="cellIs" dxfId="1443" priority="2887" operator="greaterThan">
      <formula>0</formula>
    </cfRule>
    <cfRule type="colorScale" priority="288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3">
    <cfRule type="cellIs" dxfId="1442" priority="2885" operator="greaterThan">
      <formula>0</formula>
    </cfRule>
    <cfRule type="colorScale" priority="288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4">
    <cfRule type="cellIs" dxfId="1441" priority="2883" operator="greaterThan">
      <formula>0</formula>
    </cfRule>
    <cfRule type="colorScale" priority="288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5">
    <cfRule type="cellIs" dxfId="1440" priority="2881" operator="greaterThan">
      <formula>0</formula>
    </cfRule>
    <cfRule type="colorScale" priority="288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6">
    <cfRule type="cellIs" dxfId="1439" priority="2879" operator="greaterThan">
      <formula>0</formula>
    </cfRule>
    <cfRule type="colorScale" priority="288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7">
    <cfRule type="cellIs" dxfId="1438" priority="2877" operator="greaterThan">
      <formula>0</formula>
    </cfRule>
    <cfRule type="colorScale" priority="287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8">
    <cfRule type="cellIs" dxfId="1437" priority="2875" operator="greaterThan">
      <formula>0</formula>
    </cfRule>
    <cfRule type="colorScale" priority="287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9">
    <cfRule type="cellIs" dxfId="1436" priority="2873" operator="greaterThan">
      <formula>0</formula>
    </cfRule>
    <cfRule type="colorScale" priority="287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0">
    <cfRule type="cellIs" dxfId="1435" priority="2871" operator="greaterThan">
      <formula>0</formula>
    </cfRule>
    <cfRule type="colorScale" priority="287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1">
    <cfRule type="cellIs" dxfId="1434" priority="2869" operator="greaterThan">
      <formula>0</formula>
    </cfRule>
    <cfRule type="colorScale" priority="287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2">
    <cfRule type="cellIs" dxfId="1433" priority="2867" operator="greaterThan">
      <formula>0</formula>
    </cfRule>
    <cfRule type="colorScale" priority="286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4">
    <cfRule type="cellIs" dxfId="1432" priority="2865" operator="greaterThan">
      <formula>0</formula>
    </cfRule>
    <cfRule type="colorScale" priority="286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3">
    <cfRule type="cellIs" dxfId="1431" priority="2863" operator="greaterThan">
      <formula>0</formula>
    </cfRule>
    <cfRule type="colorScale" priority="286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4">
    <cfRule type="cellIs" dxfId="1430" priority="2861" operator="greaterThan">
      <formula>0</formula>
    </cfRule>
    <cfRule type="colorScale" priority="286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5">
    <cfRule type="cellIs" dxfId="1429" priority="2859" operator="greaterThan">
      <formula>0</formula>
    </cfRule>
    <cfRule type="colorScale" priority="286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6">
    <cfRule type="cellIs" dxfId="1428" priority="2857" operator="greaterThan">
      <formula>0</formula>
    </cfRule>
    <cfRule type="colorScale" priority="285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2">
    <cfRule type="cellIs" dxfId="1427" priority="2855" operator="greaterThan">
      <formula>0</formula>
    </cfRule>
    <cfRule type="colorScale" priority="285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3">
    <cfRule type="cellIs" dxfId="1426" priority="2853" operator="greaterThan">
      <formula>0</formula>
    </cfRule>
    <cfRule type="colorScale" priority="285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4">
    <cfRule type="cellIs" dxfId="1425" priority="2851" operator="greaterThan">
      <formula>0</formula>
    </cfRule>
    <cfRule type="colorScale" priority="285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5">
    <cfRule type="cellIs" dxfId="1424" priority="2849" operator="greaterThan">
      <formula>0</formula>
    </cfRule>
    <cfRule type="colorScale" priority="285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6">
    <cfRule type="cellIs" dxfId="1423" priority="2847" operator="greaterThan">
      <formula>0</formula>
    </cfRule>
    <cfRule type="colorScale" priority="284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7">
    <cfRule type="cellIs" dxfId="1422" priority="2845" operator="greaterThan">
      <formula>0</formula>
    </cfRule>
    <cfRule type="colorScale" priority="284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8">
    <cfRule type="cellIs" dxfId="1421" priority="2843" operator="greaterThan">
      <formula>0</formula>
    </cfRule>
    <cfRule type="colorScale" priority="284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9">
    <cfRule type="cellIs" dxfId="1420" priority="2841" operator="greaterThan">
      <formula>0</formula>
    </cfRule>
    <cfRule type="colorScale" priority="284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0">
    <cfRule type="cellIs" dxfId="1419" priority="2839" operator="greaterThan">
      <formula>0</formula>
    </cfRule>
    <cfRule type="colorScale" priority="284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1">
    <cfRule type="cellIs" dxfId="1418" priority="2837" operator="greaterThan">
      <formula>0</formula>
    </cfRule>
    <cfRule type="colorScale" priority="283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2">
    <cfRule type="cellIs" dxfId="1417" priority="2835" operator="greaterThan">
      <formula>0</formula>
    </cfRule>
    <cfRule type="colorScale" priority="283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4">
    <cfRule type="cellIs" dxfId="1416" priority="2833" operator="greaterThan">
      <formula>0</formula>
    </cfRule>
    <cfRule type="colorScale" priority="28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3">
    <cfRule type="cellIs" dxfId="1415" priority="2831" operator="greaterThan">
      <formula>0</formula>
    </cfRule>
    <cfRule type="colorScale" priority="28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4">
    <cfRule type="cellIs" dxfId="1414" priority="2829" operator="greaterThan">
      <formula>0</formula>
    </cfRule>
    <cfRule type="colorScale" priority="28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5">
    <cfRule type="cellIs" dxfId="1413" priority="2827" operator="greaterThan">
      <formula>0</formula>
    </cfRule>
    <cfRule type="colorScale" priority="28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6">
    <cfRule type="cellIs" dxfId="1412" priority="2825" operator="greaterThan">
      <formula>0</formula>
    </cfRule>
    <cfRule type="colorScale" priority="28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2">
    <cfRule type="cellIs" dxfId="1411" priority="2823" operator="greaterThan">
      <formula>0</formula>
    </cfRule>
    <cfRule type="colorScale" priority="28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3">
    <cfRule type="cellIs" dxfId="1410" priority="2821" operator="greaterThan">
      <formula>0</formula>
    </cfRule>
    <cfRule type="colorScale" priority="28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4">
    <cfRule type="cellIs" dxfId="1409" priority="2819" operator="greaterThan">
      <formula>0</formula>
    </cfRule>
    <cfRule type="colorScale" priority="28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5">
    <cfRule type="cellIs" dxfId="1408" priority="2817" operator="greaterThan">
      <formula>0</formula>
    </cfRule>
    <cfRule type="colorScale" priority="28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6">
    <cfRule type="cellIs" dxfId="1407" priority="2815" operator="greaterThan">
      <formula>0</formula>
    </cfRule>
    <cfRule type="colorScale" priority="28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7">
    <cfRule type="cellIs" dxfId="1406" priority="2813" operator="greaterThan">
      <formula>0</formula>
    </cfRule>
    <cfRule type="colorScale" priority="28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8">
    <cfRule type="cellIs" dxfId="1405" priority="2811" operator="greaterThan">
      <formula>0</formula>
    </cfRule>
    <cfRule type="colorScale" priority="28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9">
    <cfRule type="cellIs" dxfId="1404" priority="2809" operator="greaterThan">
      <formula>0</formula>
    </cfRule>
    <cfRule type="colorScale" priority="28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0">
    <cfRule type="cellIs" dxfId="1403" priority="2807" operator="greaterThan">
      <formula>0</formula>
    </cfRule>
    <cfRule type="colorScale" priority="280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1">
    <cfRule type="cellIs" dxfId="1402" priority="2805" operator="greaterThan">
      <formula>0</formula>
    </cfRule>
    <cfRule type="colorScale" priority="280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2">
    <cfRule type="cellIs" dxfId="1401" priority="2803" operator="greaterThan">
      <formula>0</formula>
    </cfRule>
    <cfRule type="colorScale" priority="280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4">
    <cfRule type="cellIs" dxfId="1400" priority="2801" operator="greaterThan">
      <formula>0</formula>
    </cfRule>
    <cfRule type="colorScale" priority="280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3">
    <cfRule type="cellIs" dxfId="1399" priority="2799" operator="greaterThan">
      <formula>0</formula>
    </cfRule>
    <cfRule type="colorScale" priority="280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4">
    <cfRule type="cellIs" dxfId="1398" priority="2797" operator="greaterThan">
      <formula>0</formula>
    </cfRule>
    <cfRule type="colorScale" priority="279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5">
    <cfRule type="cellIs" dxfId="1397" priority="2795" operator="greaterThan">
      <formula>0</formula>
    </cfRule>
    <cfRule type="colorScale" priority="279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6">
    <cfRule type="cellIs" dxfId="1396" priority="2793" operator="greaterThan">
      <formula>0</formula>
    </cfRule>
    <cfRule type="colorScale" priority="279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2">
    <cfRule type="cellIs" dxfId="1395" priority="2791" operator="greaterThan">
      <formula>0</formula>
    </cfRule>
    <cfRule type="colorScale" priority="279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3">
    <cfRule type="cellIs" dxfId="1394" priority="2789" operator="greaterThan">
      <formula>0</formula>
    </cfRule>
    <cfRule type="colorScale" priority="279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4">
    <cfRule type="cellIs" dxfId="1393" priority="2787" operator="greaterThan">
      <formula>0</formula>
    </cfRule>
    <cfRule type="colorScale" priority="278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5">
    <cfRule type="cellIs" dxfId="1392" priority="2785" operator="greaterThan">
      <formula>0</formula>
    </cfRule>
    <cfRule type="colorScale" priority="278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6">
    <cfRule type="cellIs" dxfId="1391" priority="2783" operator="greaterThan">
      <formula>0</formula>
    </cfRule>
    <cfRule type="colorScale" priority="278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7">
    <cfRule type="cellIs" dxfId="1390" priority="2781" operator="greaterThan">
      <formula>0</formula>
    </cfRule>
    <cfRule type="colorScale" priority="278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8">
    <cfRule type="cellIs" dxfId="1389" priority="2779" operator="greaterThan">
      <formula>0</formula>
    </cfRule>
    <cfRule type="colorScale" priority="278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9">
    <cfRule type="cellIs" dxfId="1388" priority="2777" operator="greaterThan">
      <formula>0</formula>
    </cfRule>
    <cfRule type="colorScale" priority="277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0">
    <cfRule type="cellIs" dxfId="1387" priority="2775" operator="greaterThan">
      <formula>0</formula>
    </cfRule>
    <cfRule type="colorScale" priority="277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1">
    <cfRule type="cellIs" dxfId="1386" priority="2773" operator="greaterThan">
      <formula>0</formula>
    </cfRule>
    <cfRule type="colorScale" priority="277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2">
    <cfRule type="cellIs" dxfId="1385" priority="2771" operator="greaterThan">
      <formula>0</formula>
    </cfRule>
    <cfRule type="colorScale" priority="277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4">
    <cfRule type="cellIs" dxfId="1384" priority="2769" operator="greaterThan">
      <formula>0</formula>
    </cfRule>
    <cfRule type="colorScale" priority="277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3">
    <cfRule type="cellIs" dxfId="1383" priority="2767" operator="greaterThan">
      <formula>0</formula>
    </cfRule>
    <cfRule type="colorScale" priority="276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4">
    <cfRule type="cellIs" dxfId="1382" priority="2765" operator="greaterThan">
      <formula>0</formula>
    </cfRule>
    <cfRule type="colorScale" priority="276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5">
    <cfRule type="cellIs" dxfId="1381" priority="2763" operator="greaterThan">
      <formula>0</formula>
    </cfRule>
    <cfRule type="colorScale" priority="276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6">
    <cfRule type="cellIs" dxfId="1380" priority="2761" operator="greaterThan">
      <formula>0</formula>
    </cfRule>
    <cfRule type="colorScale" priority="276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53">
    <cfRule type="cellIs" dxfId="1379" priority="2759" operator="greaterThan">
      <formula>0</formula>
    </cfRule>
    <cfRule type="colorScale" priority="276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3">
    <cfRule type="cellIs" dxfId="1378" priority="2757" operator="greaterThan">
      <formula>0</formula>
    </cfRule>
    <cfRule type="colorScale" priority="275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3">
    <cfRule type="cellIs" dxfId="1377" priority="2755" operator="greaterThan">
      <formula>0</formula>
    </cfRule>
    <cfRule type="colorScale" priority="275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3">
    <cfRule type="cellIs" dxfId="1376" priority="2753" operator="greaterThan">
      <formula>0</formula>
    </cfRule>
    <cfRule type="colorScale" priority="275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3">
    <cfRule type="cellIs" dxfId="1375" priority="2751" operator="greaterThan">
      <formula>0</formula>
    </cfRule>
    <cfRule type="colorScale" priority="275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3">
    <cfRule type="cellIs" dxfId="1374" priority="2749" operator="greaterThan">
      <formula>0</formula>
    </cfRule>
    <cfRule type="colorScale" priority="275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3">
    <cfRule type="cellIs" dxfId="1373" priority="2747" operator="greaterThan">
      <formula>0</formula>
    </cfRule>
    <cfRule type="colorScale" priority="274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3">
    <cfRule type="cellIs" dxfId="1372" priority="2745" operator="greaterThan">
      <formula>0</formula>
    </cfRule>
    <cfRule type="colorScale" priority="274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3">
    <cfRule type="cellIs" dxfId="1371" priority="2743" operator="greaterThan">
      <formula>0</formula>
    </cfRule>
    <cfRule type="colorScale" priority="274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3">
    <cfRule type="cellIs" dxfId="1370" priority="2741" operator="greaterThan">
      <formula>0</formula>
    </cfRule>
    <cfRule type="colorScale" priority="274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3">
    <cfRule type="cellIs" dxfId="1369" priority="2739" operator="greaterThan">
      <formula>0</formula>
    </cfRule>
    <cfRule type="colorScale" priority="274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3">
    <cfRule type="cellIs" dxfId="1368" priority="2737" operator="greaterThan">
      <formula>0</formula>
    </cfRule>
    <cfRule type="colorScale" priority="273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3">
    <cfRule type="cellIs" dxfId="1367" priority="2735" operator="greaterThan">
      <formula>0</formula>
    </cfRule>
    <cfRule type="colorScale" priority="273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3">
    <cfRule type="cellIs" dxfId="1366" priority="2733" operator="greaterThan">
      <formula>0</formula>
    </cfRule>
    <cfRule type="colorScale" priority="27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3">
    <cfRule type="cellIs" dxfId="1365" priority="2731" operator="greaterThan">
      <formula>0</formula>
    </cfRule>
    <cfRule type="colorScale" priority="27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3">
    <cfRule type="cellIs" dxfId="1364" priority="2729" operator="greaterThan">
      <formula>0</formula>
    </cfRule>
    <cfRule type="colorScale" priority="27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3">
    <cfRule type="cellIs" dxfId="1363" priority="2727" operator="greaterThan">
      <formula>0</formula>
    </cfRule>
    <cfRule type="colorScale" priority="27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3">
    <cfRule type="cellIs" dxfId="1362" priority="2725" operator="greaterThan">
      <formula>0</formula>
    </cfRule>
    <cfRule type="colorScale" priority="27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3">
    <cfRule type="cellIs" dxfId="1361" priority="2723" operator="greaterThan">
      <formula>0</formula>
    </cfRule>
    <cfRule type="colorScale" priority="27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3">
    <cfRule type="cellIs" dxfId="1360" priority="2721" operator="greaterThan">
      <formula>0</formula>
    </cfRule>
    <cfRule type="colorScale" priority="27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3">
    <cfRule type="cellIs" dxfId="1359" priority="2719" operator="greaterThan">
      <formula>0</formula>
    </cfRule>
    <cfRule type="colorScale" priority="27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3">
    <cfRule type="cellIs" dxfId="1358" priority="2717" operator="greaterThan">
      <formula>0</formula>
    </cfRule>
    <cfRule type="colorScale" priority="27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3">
    <cfRule type="cellIs" dxfId="1357" priority="2715" operator="greaterThan">
      <formula>0</formula>
    </cfRule>
    <cfRule type="colorScale" priority="27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3">
    <cfRule type="cellIs" dxfId="1356" priority="2713" operator="greaterThan">
      <formula>0</formula>
    </cfRule>
    <cfRule type="colorScale" priority="27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3">
    <cfRule type="cellIs" dxfId="1355" priority="2711" operator="greaterThan">
      <formula>0</formula>
    </cfRule>
    <cfRule type="colorScale" priority="27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3">
    <cfRule type="cellIs" dxfId="1354" priority="2709" operator="greaterThan">
      <formula>0</formula>
    </cfRule>
    <cfRule type="colorScale" priority="27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3">
    <cfRule type="cellIs" dxfId="1353" priority="2707" operator="greaterThan">
      <formula>0</formula>
    </cfRule>
    <cfRule type="colorScale" priority="270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54">
    <cfRule type="cellIs" dxfId="1352" priority="2705" operator="greaterThan">
      <formula>0</formula>
    </cfRule>
    <cfRule type="colorScale" priority="270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55">
    <cfRule type="cellIs" dxfId="1351" priority="2703" operator="greaterThan">
      <formula>0</formula>
    </cfRule>
    <cfRule type="colorScale" priority="270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56">
    <cfRule type="cellIs" dxfId="1350" priority="2701" operator="greaterThan">
      <formula>0</formula>
    </cfRule>
    <cfRule type="colorScale" priority="270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57">
    <cfRule type="cellIs" dxfId="1349" priority="2699" operator="greaterThan">
      <formula>0</formula>
    </cfRule>
    <cfRule type="colorScale" priority="270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58">
    <cfRule type="cellIs" dxfId="1348" priority="2697" operator="greaterThan">
      <formula>0</formula>
    </cfRule>
    <cfRule type="colorScale" priority="269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59">
    <cfRule type="cellIs" dxfId="1347" priority="2695" operator="greaterThan">
      <formula>0</formula>
    </cfRule>
    <cfRule type="colorScale" priority="269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60">
    <cfRule type="cellIs" dxfId="1346" priority="2693" operator="greaterThan">
      <formula>0</formula>
    </cfRule>
    <cfRule type="colorScale" priority="269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61">
    <cfRule type="cellIs" dxfId="1345" priority="2691" operator="greaterThan">
      <formula>0</formula>
    </cfRule>
    <cfRule type="colorScale" priority="269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62">
    <cfRule type="cellIs" dxfId="1344" priority="2689" operator="greaterThan">
      <formula>0</formula>
    </cfRule>
    <cfRule type="colorScale" priority="269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63">
    <cfRule type="cellIs" dxfId="1343" priority="2687" operator="greaterThan">
      <formula>0</formula>
    </cfRule>
    <cfRule type="colorScale" priority="268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65">
    <cfRule type="cellIs" dxfId="1342" priority="2685" operator="greaterThan">
      <formula>0</formula>
    </cfRule>
    <cfRule type="colorScale" priority="268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64">
    <cfRule type="cellIs" dxfId="1341" priority="2683" operator="greaterThan">
      <formula>0</formula>
    </cfRule>
    <cfRule type="colorScale" priority="268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65">
    <cfRule type="cellIs" dxfId="1340" priority="2681" operator="greaterThan">
      <formula>0</formula>
    </cfRule>
    <cfRule type="colorScale" priority="268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66">
    <cfRule type="cellIs" dxfId="1339" priority="2679" operator="greaterThan">
      <formula>0</formula>
    </cfRule>
    <cfRule type="colorScale" priority="268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67">
    <cfRule type="cellIs" dxfId="1338" priority="2677" operator="greaterThan">
      <formula>0</formula>
    </cfRule>
    <cfRule type="colorScale" priority="267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3">
    <cfRule type="cellIs" dxfId="1337" priority="2675" operator="greaterThan">
      <formula>0</formula>
    </cfRule>
    <cfRule type="colorScale" priority="267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4">
    <cfRule type="cellIs" dxfId="1336" priority="2673" operator="greaterThan">
      <formula>0</formula>
    </cfRule>
    <cfRule type="colorScale" priority="267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5">
    <cfRule type="cellIs" dxfId="1335" priority="2671" operator="greaterThan">
      <formula>0</formula>
    </cfRule>
    <cfRule type="colorScale" priority="267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6">
    <cfRule type="cellIs" dxfId="1334" priority="2669" operator="greaterThan">
      <formula>0</formula>
    </cfRule>
    <cfRule type="colorScale" priority="267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7">
    <cfRule type="cellIs" dxfId="1333" priority="2667" operator="greaterThan">
      <formula>0</formula>
    </cfRule>
    <cfRule type="colorScale" priority="266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8">
    <cfRule type="cellIs" dxfId="1332" priority="2665" operator="greaterThan">
      <formula>0</formula>
    </cfRule>
    <cfRule type="colorScale" priority="266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9">
    <cfRule type="cellIs" dxfId="1331" priority="2663" operator="greaterThan">
      <formula>0</formula>
    </cfRule>
    <cfRule type="colorScale" priority="266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0">
    <cfRule type="cellIs" dxfId="1330" priority="2661" operator="greaterThan">
      <formula>0</formula>
    </cfRule>
    <cfRule type="colorScale" priority="266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1">
    <cfRule type="cellIs" dxfId="1329" priority="2659" operator="greaterThan">
      <formula>0</formula>
    </cfRule>
    <cfRule type="colorScale" priority="266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2">
    <cfRule type="cellIs" dxfId="1328" priority="2657" operator="greaterThan">
      <formula>0</formula>
    </cfRule>
    <cfRule type="colorScale" priority="265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3">
    <cfRule type="cellIs" dxfId="1327" priority="2655" operator="greaterThan">
      <formula>0</formula>
    </cfRule>
    <cfRule type="colorScale" priority="265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5">
    <cfRule type="cellIs" dxfId="1326" priority="2653" operator="greaterThan">
      <formula>0</formula>
    </cfRule>
    <cfRule type="colorScale" priority="265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4">
    <cfRule type="cellIs" dxfId="1325" priority="2651" operator="greaterThan">
      <formula>0</formula>
    </cfRule>
    <cfRule type="colorScale" priority="265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5">
    <cfRule type="cellIs" dxfId="1324" priority="2649" operator="greaterThan">
      <formula>0</formula>
    </cfRule>
    <cfRule type="colorScale" priority="265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6">
    <cfRule type="cellIs" dxfId="1323" priority="2647" operator="greaterThan">
      <formula>0</formula>
    </cfRule>
    <cfRule type="colorScale" priority="264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7">
    <cfRule type="cellIs" dxfId="1322" priority="2645" operator="greaterThan">
      <formula>0</formula>
    </cfRule>
    <cfRule type="colorScale" priority="264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3">
    <cfRule type="cellIs" dxfId="1321" priority="2643" operator="greaterThan">
      <formula>0</formula>
    </cfRule>
    <cfRule type="colorScale" priority="264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4">
    <cfRule type="cellIs" dxfId="1320" priority="2641" operator="greaterThan">
      <formula>0</formula>
    </cfRule>
    <cfRule type="colorScale" priority="264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5">
    <cfRule type="cellIs" dxfId="1319" priority="2639" operator="greaterThan">
      <formula>0</formula>
    </cfRule>
    <cfRule type="colorScale" priority="264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6">
    <cfRule type="cellIs" dxfId="1318" priority="2637" operator="greaterThan">
      <formula>0</formula>
    </cfRule>
    <cfRule type="colorScale" priority="263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7">
    <cfRule type="cellIs" dxfId="1317" priority="2635" operator="greaterThan">
      <formula>0</formula>
    </cfRule>
    <cfRule type="colorScale" priority="263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8">
    <cfRule type="cellIs" dxfId="1316" priority="2633" operator="greaterThan">
      <formula>0</formula>
    </cfRule>
    <cfRule type="colorScale" priority="26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9">
    <cfRule type="cellIs" dxfId="1315" priority="2631" operator="greaterThan">
      <formula>0</formula>
    </cfRule>
    <cfRule type="colorScale" priority="26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0">
    <cfRule type="cellIs" dxfId="1314" priority="2629" operator="greaterThan">
      <formula>0</formula>
    </cfRule>
    <cfRule type="colorScale" priority="26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1">
    <cfRule type="cellIs" dxfId="1313" priority="2627" operator="greaterThan">
      <formula>0</formula>
    </cfRule>
    <cfRule type="colorScale" priority="26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2">
    <cfRule type="cellIs" dxfId="1312" priority="2625" operator="greaterThan">
      <formula>0</formula>
    </cfRule>
    <cfRule type="colorScale" priority="26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3">
    <cfRule type="cellIs" dxfId="1311" priority="2623" operator="greaterThan">
      <formula>0</formula>
    </cfRule>
    <cfRule type="colorScale" priority="26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5">
    <cfRule type="cellIs" dxfId="1310" priority="2621" operator="greaterThan">
      <formula>0</formula>
    </cfRule>
    <cfRule type="colorScale" priority="26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4">
    <cfRule type="cellIs" dxfId="1309" priority="2619" operator="greaterThan">
      <formula>0</formula>
    </cfRule>
    <cfRule type="colorScale" priority="26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5">
    <cfRule type="cellIs" dxfId="1308" priority="2617" operator="greaterThan">
      <formula>0</formula>
    </cfRule>
    <cfRule type="colorScale" priority="26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6">
    <cfRule type="cellIs" dxfId="1307" priority="2615" operator="greaterThan">
      <formula>0</formula>
    </cfRule>
    <cfRule type="colorScale" priority="26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7">
    <cfRule type="cellIs" dxfId="1306" priority="2613" operator="greaterThan">
      <formula>0</formula>
    </cfRule>
    <cfRule type="colorScale" priority="26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3">
    <cfRule type="cellIs" dxfId="1305" priority="2611" operator="greaterThan">
      <formula>0</formula>
    </cfRule>
    <cfRule type="colorScale" priority="26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4">
    <cfRule type="cellIs" dxfId="1304" priority="2609" operator="greaterThan">
      <formula>0</formula>
    </cfRule>
    <cfRule type="colorScale" priority="26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5">
    <cfRule type="cellIs" dxfId="1303" priority="2607" operator="greaterThan">
      <formula>0</formula>
    </cfRule>
    <cfRule type="colorScale" priority="260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6">
    <cfRule type="cellIs" dxfId="1302" priority="2605" operator="greaterThan">
      <formula>0</formula>
    </cfRule>
    <cfRule type="colorScale" priority="260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7">
    <cfRule type="cellIs" dxfId="1301" priority="2603" operator="greaterThan">
      <formula>0</formula>
    </cfRule>
    <cfRule type="colorScale" priority="260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8">
    <cfRule type="cellIs" dxfId="1300" priority="2601" operator="greaterThan">
      <formula>0</formula>
    </cfRule>
    <cfRule type="colorScale" priority="260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9">
    <cfRule type="cellIs" dxfId="1299" priority="2599" operator="greaterThan">
      <formula>0</formula>
    </cfRule>
    <cfRule type="colorScale" priority="260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0">
    <cfRule type="cellIs" dxfId="1298" priority="2597" operator="greaterThan">
      <formula>0</formula>
    </cfRule>
    <cfRule type="colorScale" priority="259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1">
    <cfRule type="cellIs" dxfId="1297" priority="2595" operator="greaterThan">
      <formula>0</formula>
    </cfRule>
    <cfRule type="colorScale" priority="259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2">
    <cfRule type="cellIs" dxfId="1296" priority="2593" operator="greaterThan">
      <formula>0</formula>
    </cfRule>
    <cfRule type="colorScale" priority="259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3">
    <cfRule type="cellIs" dxfId="1295" priority="2591" operator="greaterThan">
      <formula>0</formula>
    </cfRule>
    <cfRule type="colorScale" priority="259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5">
    <cfRule type="cellIs" dxfId="1294" priority="2589" operator="greaterThan">
      <formula>0</formula>
    </cfRule>
    <cfRule type="colorScale" priority="259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4">
    <cfRule type="cellIs" dxfId="1293" priority="2587" operator="greaterThan">
      <formula>0</formula>
    </cfRule>
    <cfRule type="colorScale" priority="258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5">
    <cfRule type="cellIs" dxfId="1292" priority="2585" operator="greaterThan">
      <formula>0</formula>
    </cfRule>
    <cfRule type="colorScale" priority="258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6">
    <cfRule type="cellIs" dxfId="1291" priority="2583" operator="greaterThan">
      <formula>0</formula>
    </cfRule>
    <cfRule type="colorScale" priority="258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7">
    <cfRule type="cellIs" dxfId="1290" priority="2581" operator="greaterThan">
      <formula>0</formula>
    </cfRule>
    <cfRule type="colorScale" priority="258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3">
    <cfRule type="cellIs" dxfId="1289" priority="2579" operator="greaterThan">
      <formula>0</formula>
    </cfRule>
    <cfRule type="colorScale" priority="258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4">
    <cfRule type="cellIs" dxfId="1288" priority="2577" operator="greaterThan">
      <formula>0</formula>
    </cfRule>
    <cfRule type="colorScale" priority="257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5">
    <cfRule type="cellIs" dxfId="1287" priority="2575" operator="greaterThan">
      <formula>0</formula>
    </cfRule>
    <cfRule type="colorScale" priority="257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6">
    <cfRule type="cellIs" dxfId="1286" priority="2573" operator="greaterThan">
      <formula>0</formula>
    </cfRule>
    <cfRule type="colorScale" priority="257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7">
    <cfRule type="cellIs" dxfId="1285" priority="2571" operator="greaterThan">
      <formula>0</formula>
    </cfRule>
    <cfRule type="colorScale" priority="257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8">
    <cfRule type="cellIs" dxfId="1284" priority="2569" operator="greaterThan">
      <formula>0</formula>
    </cfRule>
    <cfRule type="colorScale" priority="257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9">
    <cfRule type="cellIs" dxfId="1283" priority="2567" operator="greaterThan">
      <formula>0</formula>
    </cfRule>
    <cfRule type="colorScale" priority="256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0">
    <cfRule type="cellIs" dxfId="1282" priority="2565" operator="greaterThan">
      <formula>0</formula>
    </cfRule>
    <cfRule type="colorScale" priority="256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1">
    <cfRule type="cellIs" dxfId="1281" priority="2563" operator="greaterThan">
      <formula>0</formula>
    </cfRule>
    <cfRule type="colorScale" priority="256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2">
    <cfRule type="cellIs" dxfId="1280" priority="2561" operator="greaterThan">
      <formula>0</formula>
    </cfRule>
    <cfRule type="colorScale" priority="256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3">
    <cfRule type="cellIs" dxfId="1279" priority="2559" operator="greaterThan">
      <formula>0</formula>
    </cfRule>
    <cfRule type="colorScale" priority="256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5">
    <cfRule type="cellIs" dxfId="1278" priority="2557" operator="greaterThan">
      <formula>0</formula>
    </cfRule>
    <cfRule type="colorScale" priority="255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4">
    <cfRule type="cellIs" dxfId="1277" priority="2555" operator="greaterThan">
      <formula>0</formula>
    </cfRule>
    <cfRule type="colorScale" priority="255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5">
    <cfRule type="cellIs" dxfId="1276" priority="2553" operator="greaterThan">
      <formula>0</formula>
    </cfRule>
    <cfRule type="colorScale" priority="255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6">
    <cfRule type="cellIs" dxfId="1275" priority="2551" operator="greaterThan">
      <formula>0</formula>
    </cfRule>
    <cfRule type="colorScale" priority="255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7">
    <cfRule type="cellIs" dxfId="1274" priority="2549" operator="greaterThan">
      <formula>0</formula>
    </cfRule>
    <cfRule type="colorScale" priority="255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3">
    <cfRule type="cellIs" dxfId="1273" priority="2547" operator="greaterThan">
      <formula>0</formula>
    </cfRule>
    <cfRule type="colorScale" priority="254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4">
    <cfRule type="cellIs" dxfId="1272" priority="2545" operator="greaterThan">
      <formula>0</formula>
    </cfRule>
    <cfRule type="colorScale" priority="254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5">
    <cfRule type="cellIs" dxfId="1271" priority="2543" operator="greaterThan">
      <formula>0</formula>
    </cfRule>
    <cfRule type="colorScale" priority="254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6">
    <cfRule type="cellIs" dxfId="1270" priority="2541" operator="greaterThan">
      <formula>0</formula>
    </cfRule>
    <cfRule type="colorScale" priority="254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7">
    <cfRule type="cellIs" dxfId="1269" priority="2539" operator="greaterThan">
      <formula>0</formula>
    </cfRule>
    <cfRule type="colorScale" priority="254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8">
    <cfRule type="cellIs" dxfId="1268" priority="2537" operator="greaterThan">
      <formula>0</formula>
    </cfRule>
    <cfRule type="colorScale" priority="253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9">
    <cfRule type="cellIs" dxfId="1267" priority="2535" operator="greaterThan">
      <formula>0</formula>
    </cfRule>
    <cfRule type="colorScale" priority="253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0">
    <cfRule type="cellIs" dxfId="1266" priority="2533" operator="greaterThan">
      <formula>0</formula>
    </cfRule>
    <cfRule type="colorScale" priority="25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1">
    <cfRule type="cellIs" dxfId="1265" priority="2531" operator="greaterThan">
      <formula>0</formula>
    </cfRule>
    <cfRule type="colorScale" priority="25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2">
    <cfRule type="cellIs" dxfId="1264" priority="2529" operator="greaterThan">
      <formula>0</formula>
    </cfRule>
    <cfRule type="colorScale" priority="25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3">
    <cfRule type="cellIs" dxfId="1263" priority="2527" operator="greaterThan">
      <formula>0</formula>
    </cfRule>
    <cfRule type="colorScale" priority="25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5">
    <cfRule type="cellIs" dxfId="1262" priority="2525" operator="greaterThan">
      <formula>0</formula>
    </cfRule>
    <cfRule type="colorScale" priority="25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4">
    <cfRule type="cellIs" dxfId="1261" priority="2523" operator="greaterThan">
      <formula>0</formula>
    </cfRule>
    <cfRule type="colorScale" priority="25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5">
    <cfRule type="cellIs" dxfId="1260" priority="2521" operator="greaterThan">
      <formula>0</formula>
    </cfRule>
    <cfRule type="colorScale" priority="25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6">
    <cfRule type="cellIs" dxfId="1259" priority="2519" operator="greaterThan">
      <formula>0</formula>
    </cfRule>
    <cfRule type="colorScale" priority="25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7">
    <cfRule type="cellIs" dxfId="1258" priority="2517" operator="greaterThan">
      <formula>0</formula>
    </cfRule>
    <cfRule type="colorScale" priority="25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3">
    <cfRule type="cellIs" dxfId="1257" priority="2515" operator="greaterThan">
      <formula>0</formula>
    </cfRule>
    <cfRule type="colorScale" priority="25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4">
    <cfRule type="cellIs" dxfId="1256" priority="2513" operator="greaterThan">
      <formula>0</formula>
    </cfRule>
    <cfRule type="colorScale" priority="25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5">
    <cfRule type="cellIs" dxfId="1255" priority="2511" operator="greaterThan">
      <formula>0</formula>
    </cfRule>
    <cfRule type="colorScale" priority="25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6">
    <cfRule type="cellIs" dxfId="1254" priority="2509" operator="greaterThan">
      <formula>0</formula>
    </cfRule>
    <cfRule type="colorScale" priority="25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7">
    <cfRule type="cellIs" dxfId="1253" priority="2507" operator="greaterThan">
      <formula>0</formula>
    </cfRule>
    <cfRule type="colorScale" priority="250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8">
    <cfRule type="cellIs" dxfId="1252" priority="2505" operator="greaterThan">
      <formula>0</formula>
    </cfRule>
    <cfRule type="colorScale" priority="250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9">
    <cfRule type="cellIs" dxfId="1251" priority="2503" operator="greaterThan">
      <formula>0</formula>
    </cfRule>
    <cfRule type="colorScale" priority="250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0">
    <cfRule type="cellIs" dxfId="1250" priority="2501" operator="greaterThan">
      <formula>0</formula>
    </cfRule>
    <cfRule type="colorScale" priority="250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1">
    <cfRule type="cellIs" dxfId="1249" priority="2499" operator="greaterThan">
      <formula>0</formula>
    </cfRule>
    <cfRule type="colorScale" priority="250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2">
    <cfRule type="cellIs" dxfId="1248" priority="2497" operator="greaterThan">
      <formula>0</formula>
    </cfRule>
    <cfRule type="colorScale" priority="249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3">
    <cfRule type="cellIs" dxfId="1247" priority="2495" operator="greaterThan">
      <formula>0</formula>
    </cfRule>
    <cfRule type="colorScale" priority="249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5">
    <cfRule type="cellIs" dxfId="1246" priority="2493" operator="greaterThan">
      <formula>0</formula>
    </cfRule>
    <cfRule type="colorScale" priority="249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4">
    <cfRule type="cellIs" dxfId="1245" priority="2491" operator="greaterThan">
      <formula>0</formula>
    </cfRule>
    <cfRule type="colorScale" priority="249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5">
    <cfRule type="cellIs" dxfId="1244" priority="2489" operator="greaterThan">
      <formula>0</formula>
    </cfRule>
    <cfRule type="colorScale" priority="249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6">
    <cfRule type="cellIs" dxfId="1243" priority="2487" operator="greaterThan">
      <formula>0</formula>
    </cfRule>
    <cfRule type="colorScale" priority="248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7">
    <cfRule type="cellIs" dxfId="1242" priority="2485" operator="greaterThan">
      <formula>0</formula>
    </cfRule>
    <cfRule type="colorScale" priority="248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3">
    <cfRule type="cellIs" dxfId="1241" priority="2483" operator="greaterThan">
      <formula>0</formula>
    </cfRule>
    <cfRule type="colorScale" priority="248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4">
    <cfRule type="cellIs" dxfId="1240" priority="2481" operator="greaterThan">
      <formula>0</formula>
    </cfRule>
    <cfRule type="colorScale" priority="248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5">
    <cfRule type="cellIs" dxfId="1239" priority="2479" operator="greaterThan">
      <formula>0</formula>
    </cfRule>
    <cfRule type="colorScale" priority="248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6">
    <cfRule type="cellIs" dxfId="1238" priority="2477" operator="greaterThan">
      <formula>0</formula>
    </cfRule>
    <cfRule type="colorScale" priority="247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7">
    <cfRule type="cellIs" dxfId="1237" priority="2475" operator="greaterThan">
      <formula>0</formula>
    </cfRule>
    <cfRule type="colorScale" priority="247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8">
    <cfRule type="cellIs" dxfId="1236" priority="2473" operator="greaterThan">
      <formula>0</formula>
    </cfRule>
    <cfRule type="colorScale" priority="247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9">
    <cfRule type="cellIs" dxfId="1235" priority="2471" operator="greaterThan">
      <formula>0</formula>
    </cfRule>
    <cfRule type="colorScale" priority="247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0">
    <cfRule type="cellIs" dxfId="1234" priority="2469" operator="greaterThan">
      <formula>0</formula>
    </cfRule>
    <cfRule type="colorScale" priority="247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1">
    <cfRule type="cellIs" dxfId="1233" priority="2467" operator="greaterThan">
      <formula>0</formula>
    </cfRule>
    <cfRule type="colorScale" priority="246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2">
    <cfRule type="cellIs" dxfId="1232" priority="2465" operator="greaterThan">
      <formula>0</formula>
    </cfRule>
    <cfRule type="colorScale" priority="246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3">
    <cfRule type="cellIs" dxfId="1231" priority="2463" operator="greaterThan">
      <formula>0</formula>
    </cfRule>
    <cfRule type="colorScale" priority="246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5">
    <cfRule type="cellIs" dxfId="1230" priority="2461" operator="greaterThan">
      <formula>0</formula>
    </cfRule>
    <cfRule type="colorScale" priority="246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4">
    <cfRule type="cellIs" dxfId="1229" priority="2459" operator="greaterThan">
      <formula>0</formula>
    </cfRule>
    <cfRule type="colorScale" priority="246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5">
    <cfRule type="cellIs" dxfId="1228" priority="2457" operator="greaterThan">
      <formula>0</formula>
    </cfRule>
    <cfRule type="colorScale" priority="245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6">
    <cfRule type="cellIs" dxfId="1227" priority="2455" operator="greaterThan">
      <formula>0</formula>
    </cfRule>
    <cfRule type="colorScale" priority="245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7">
    <cfRule type="cellIs" dxfId="1226" priority="2453" operator="greaterThan">
      <formula>0</formula>
    </cfRule>
    <cfRule type="colorScale" priority="245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3">
    <cfRule type="cellIs" dxfId="1225" priority="2451" operator="greaterThan">
      <formula>0</formula>
    </cfRule>
    <cfRule type="colorScale" priority="245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4">
    <cfRule type="cellIs" dxfId="1224" priority="2449" operator="greaterThan">
      <formula>0</formula>
    </cfRule>
    <cfRule type="colorScale" priority="245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5">
    <cfRule type="cellIs" dxfId="1223" priority="2447" operator="greaterThan">
      <formula>0</formula>
    </cfRule>
    <cfRule type="colorScale" priority="244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6">
    <cfRule type="cellIs" dxfId="1222" priority="2445" operator="greaterThan">
      <formula>0</formula>
    </cfRule>
    <cfRule type="colorScale" priority="244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7">
    <cfRule type="cellIs" dxfId="1221" priority="2443" operator="greaterThan">
      <formula>0</formula>
    </cfRule>
    <cfRule type="colorScale" priority="244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8">
    <cfRule type="cellIs" dxfId="1220" priority="2441" operator="greaterThan">
      <formula>0</formula>
    </cfRule>
    <cfRule type="colorScale" priority="244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9">
    <cfRule type="cellIs" dxfId="1219" priority="2439" operator="greaterThan">
      <formula>0</formula>
    </cfRule>
    <cfRule type="colorScale" priority="244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0">
    <cfRule type="cellIs" dxfId="1218" priority="2437" operator="greaterThan">
      <formula>0</formula>
    </cfRule>
    <cfRule type="colorScale" priority="243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1">
    <cfRule type="cellIs" dxfId="1217" priority="2435" operator="greaterThan">
      <formula>0</formula>
    </cfRule>
    <cfRule type="colorScale" priority="243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2">
    <cfRule type="cellIs" dxfId="1216" priority="2433" operator="greaterThan">
      <formula>0</formula>
    </cfRule>
    <cfRule type="colorScale" priority="24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3">
    <cfRule type="cellIs" dxfId="1215" priority="2431" operator="greaterThan">
      <formula>0</formula>
    </cfRule>
    <cfRule type="colorScale" priority="24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5">
    <cfRule type="cellIs" dxfId="1214" priority="2429" operator="greaterThan">
      <formula>0</formula>
    </cfRule>
    <cfRule type="colorScale" priority="24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4">
    <cfRule type="cellIs" dxfId="1213" priority="2427" operator="greaterThan">
      <formula>0</formula>
    </cfRule>
    <cfRule type="colorScale" priority="24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5">
    <cfRule type="cellIs" dxfId="1212" priority="2425" operator="greaterThan">
      <formula>0</formula>
    </cfRule>
    <cfRule type="colorScale" priority="24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6">
    <cfRule type="cellIs" dxfId="1211" priority="2423" operator="greaterThan">
      <formula>0</formula>
    </cfRule>
    <cfRule type="colorScale" priority="24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7">
    <cfRule type="cellIs" dxfId="1210" priority="2421" operator="greaterThan">
      <formula>0</formula>
    </cfRule>
    <cfRule type="colorScale" priority="24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3">
    <cfRule type="cellIs" dxfId="1209" priority="2419" operator="greaterThan">
      <formula>0</formula>
    </cfRule>
    <cfRule type="colorScale" priority="24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4">
    <cfRule type="cellIs" dxfId="1208" priority="2417" operator="greaterThan">
      <formula>0</formula>
    </cfRule>
    <cfRule type="colorScale" priority="24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5">
    <cfRule type="cellIs" dxfId="1207" priority="2415" operator="greaterThan">
      <formula>0</formula>
    </cfRule>
    <cfRule type="colorScale" priority="24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6">
    <cfRule type="cellIs" dxfId="1206" priority="2413" operator="greaterThan">
      <formula>0</formula>
    </cfRule>
    <cfRule type="colorScale" priority="24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7">
    <cfRule type="cellIs" dxfId="1205" priority="2411" operator="greaterThan">
      <formula>0</formula>
    </cfRule>
    <cfRule type="colorScale" priority="24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8">
    <cfRule type="cellIs" dxfId="1204" priority="2409" operator="greaterThan">
      <formula>0</formula>
    </cfRule>
    <cfRule type="colorScale" priority="24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9">
    <cfRule type="cellIs" dxfId="1203" priority="2407" operator="greaterThan">
      <formula>0</formula>
    </cfRule>
    <cfRule type="colorScale" priority="240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0">
    <cfRule type="cellIs" dxfId="1202" priority="2405" operator="greaterThan">
      <formula>0</formula>
    </cfRule>
    <cfRule type="colorScale" priority="240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1">
    <cfRule type="cellIs" dxfId="1201" priority="2403" operator="greaterThan">
      <formula>0</formula>
    </cfRule>
    <cfRule type="colorScale" priority="240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2">
    <cfRule type="cellIs" dxfId="1200" priority="2401" operator="greaterThan">
      <formula>0</formula>
    </cfRule>
    <cfRule type="colorScale" priority="240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3">
    <cfRule type="cellIs" dxfId="1199" priority="2399" operator="greaterThan">
      <formula>0</formula>
    </cfRule>
    <cfRule type="colorScale" priority="240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5">
    <cfRule type="cellIs" dxfId="1198" priority="2397" operator="greaterThan">
      <formula>0</formula>
    </cfRule>
    <cfRule type="colorScale" priority="239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4">
    <cfRule type="cellIs" dxfId="1197" priority="2395" operator="greaterThan">
      <formula>0</formula>
    </cfRule>
    <cfRule type="colorScale" priority="239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5">
    <cfRule type="cellIs" dxfId="1196" priority="2393" operator="greaterThan">
      <formula>0</formula>
    </cfRule>
    <cfRule type="colorScale" priority="239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6">
    <cfRule type="cellIs" dxfId="1195" priority="2391" operator="greaterThan">
      <formula>0</formula>
    </cfRule>
    <cfRule type="colorScale" priority="239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7">
    <cfRule type="cellIs" dxfId="1194" priority="2389" operator="greaterThan">
      <formula>0</formula>
    </cfRule>
    <cfRule type="colorScale" priority="239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2">
    <cfRule type="cellIs" dxfId="1193" priority="2387" operator="greaterThan">
      <formula>0</formula>
    </cfRule>
    <cfRule type="colorScale" priority="238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3">
    <cfRule type="cellIs" dxfId="1192" priority="2385" operator="greaterThan">
      <formula>0</formula>
    </cfRule>
    <cfRule type="colorScale" priority="238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4">
    <cfRule type="cellIs" dxfId="1191" priority="2383" operator="greaterThan">
      <formula>0</formula>
    </cfRule>
    <cfRule type="colorScale" priority="238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5">
    <cfRule type="cellIs" dxfId="1190" priority="2381" operator="greaterThan">
      <formula>0</formula>
    </cfRule>
    <cfRule type="colorScale" priority="238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6">
    <cfRule type="cellIs" dxfId="1189" priority="2379" operator="greaterThan">
      <formula>0</formula>
    </cfRule>
    <cfRule type="colorScale" priority="238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7">
    <cfRule type="cellIs" dxfId="1188" priority="2377" operator="greaterThan">
      <formula>0</formula>
    </cfRule>
    <cfRule type="colorScale" priority="237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8">
    <cfRule type="cellIs" dxfId="1187" priority="2375" operator="greaterThan">
      <formula>0</formula>
    </cfRule>
    <cfRule type="colorScale" priority="237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9">
    <cfRule type="cellIs" dxfId="1186" priority="2373" operator="greaterThan">
      <formula>0</formula>
    </cfRule>
    <cfRule type="colorScale" priority="237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0">
    <cfRule type="cellIs" dxfId="1185" priority="2371" operator="greaterThan">
      <formula>0</formula>
    </cfRule>
    <cfRule type="colorScale" priority="237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1">
    <cfRule type="cellIs" dxfId="1184" priority="2369" operator="greaterThan">
      <formula>0</formula>
    </cfRule>
    <cfRule type="colorScale" priority="237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2">
    <cfRule type="cellIs" dxfId="1183" priority="2367" operator="greaterThan">
      <formula>0</formula>
    </cfRule>
    <cfRule type="colorScale" priority="236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4">
    <cfRule type="cellIs" dxfId="1182" priority="2365" operator="greaterThan">
      <formula>0</formula>
    </cfRule>
    <cfRule type="colorScale" priority="236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3">
    <cfRule type="cellIs" dxfId="1181" priority="2363" operator="greaterThan">
      <formula>0</formula>
    </cfRule>
    <cfRule type="colorScale" priority="236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4">
    <cfRule type="cellIs" dxfId="1180" priority="2361" operator="greaterThan">
      <formula>0</formula>
    </cfRule>
    <cfRule type="colorScale" priority="236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5">
    <cfRule type="cellIs" dxfId="1179" priority="2359" operator="greaterThan">
      <formula>0</formula>
    </cfRule>
    <cfRule type="colorScale" priority="236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6">
    <cfRule type="cellIs" dxfId="1178" priority="2357" operator="greaterThan">
      <formula>0</formula>
    </cfRule>
    <cfRule type="colorScale" priority="235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2">
    <cfRule type="cellIs" dxfId="1177" priority="2355" operator="greaterThan">
      <formula>0</formula>
    </cfRule>
    <cfRule type="colorScale" priority="235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3">
    <cfRule type="cellIs" dxfId="1176" priority="2353" operator="greaterThan">
      <formula>0</formula>
    </cfRule>
    <cfRule type="colorScale" priority="235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4">
    <cfRule type="cellIs" dxfId="1175" priority="2351" operator="greaterThan">
      <formula>0</formula>
    </cfRule>
    <cfRule type="colorScale" priority="235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5">
    <cfRule type="cellIs" dxfId="1174" priority="2349" operator="greaterThan">
      <formula>0</formula>
    </cfRule>
    <cfRule type="colorScale" priority="235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6">
    <cfRule type="cellIs" dxfId="1173" priority="2347" operator="greaterThan">
      <formula>0</formula>
    </cfRule>
    <cfRule type="colorScale" priority="234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7">
    <cfRule type="cellIs" dxfId="1172" priority="2345" operator="greaterThan">
      <formula>0</formula>
    </cfRule>
    <cfRule type="colorScale" priority="234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8">
    <cfRule type="cellIs" dxfId="1171" priority="2343" operator="greaterThan">
      <formula>0</formula>
    </cfRule>
    <cfRule type="colorScale" priority="234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9">
    <cfRule type="cellIs" dxfId="1170" priority="2341" operator="greaterThan">
      <formula>0</formula>
    </cfRule>
    <cfRule type="colorScale" priority="234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0">
    <cfRule type="cellIs" dxfId="1169" priority="2339" operator="greaterThan">
      <formula>0</formula>
    </cfRule>
    <cfRule type="colorScale" priority="234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1">
    <cfRule type="cellIs" dxfId="1168" priority="2337" operator="greaterThan">
      <formula>0</formula>
    </cfRule>
    <cfRule type="colorScale" priority="233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2">
    <cfRule type="cellIs" dxfId="1167" priority="2335" operator="greaterThan">
      <formula>0</formula>
    </cfRule>
    <cfRule type="colorScale" priority="233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4">
    <cfRule type="cellIs" dxfId="1166" priority="2333" operator="greaterThan">
      <formula>0</formula>
    </cfRule>
    <cfRule type="colorScale" priority="23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3">
    <cfRule type="cellIs" dxfId="1165" priority="2331" operator="greaterThan">
      <formula>0</formula>
    </cfRule>
    <cfRule type="colorScale" priority="23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4">
    <cfRule type="cellIs" dxfId="1164" priority="2329" operator="greaterThan">
      <formula>0</formula>
    </cfRule>
    <cfRule type="colorScale" priority="23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5">
    <cfRule type="cellIs" dxfId="1163" priority="2327" operator="greaterThan">
      <formula>0</formula>
    </cfRule>
    <cfRule type="colorScale" priority="23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6">
    <cfRule type="cellIs" dxfId="1162" priority="2325" operator="greaterThan">
      <formula>0</formula>
    </cfRule>
    <cfRule type="colorScale" priority="23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2">
    <cfRule type="cellIs" dxfId="1161" priority="2323" operator="greaterThan">
      <formula>0</formula>
    </cfRule>
    <cfRule type="colorScale" priority="23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3">
    <cfRule type="cellIs" dxfId="1160" priority="2321" operator="greaterThan">
      <formula>0</formula>
    </cfRule>
    <cfRule type="colorScale" priority="23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4">
    <cfRule type="cellIs" dxfId="1159" priority="2319" operator="greaterThan">
      <formula>0</formula>
    </cfRule>
    <cfRule type="colorScale" priority="23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5">
    <cfRule type="cellIs" dxfId="1158" priority="2317" operator="greaterThan">
      <formula>0</formula>
    </cfRule>
    <cfRule type="colorScale" priority="23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6">
    <cfRule type="cellIs" dxfId="1157" priority="2315" operator="greaterThan">
      <formula>0</formula>
    </cfRule>
    <cfRule type="colorScale" priority="23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7">
    <cfRule type="cellIs" dxfId="1156" priority="2313" operator="greaterThan">
      <formula>0</formula>
    </cfRule>
    <cfRule type="colorScale" priority="23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8">
    <cfRule type="cellIs" dxfId="1155" priority="2311" operator="greaterThan">
      <formula>0</formula>
    </cfRule>
    <cfRule type="colorScale" priority="23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9">
    <cfRule type="cellIs" dxfId="1154" priority="2309" operator="greaterThan">
      <formula>0</formula>
    </cfRule>
    <cfRule type="colorScale" priority="23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0">
    <cfRule type="cellIs" dxfId="1153" priority="2307" operator="greaterThan">
      <formula>0</formula>
    </cfRule>
    <cfRule type="colorScale" priority="230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1">
    <cfRule type="cellIs" dxfId="1152" priority="2305" operator="greaterThan">
      <formula>0</formula>
    </cfRule>
    <cfRule type="colorScale" priority="230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2">
    <cfRule type="cellIs" dxfId="1151" priority="2303" operator="greaterThan">
      <formula>0</formula>
    </cfRule>
    <cfRule type="colorScale" priority="230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4">
    <cfRule type="cellIs" dxfId="1150" priority="2301" operator="greaterThan">
      <formula>0</formula>
    </cfRule>
    <cfRule type="colorScale" priority="230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3">
    <cfRule type="cellIs" dxfId="1149" priority="2299" operator="greaterThan">
      <formula>0</formula>
    </cfRule>
    <cfRule type="colorScale" priority="230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4">
    <cfRule type="cellIs" dxfId="1148" priority="2297" operator="greaterThan">
      <formula>0</formula>
    </cfRule>
    <cfRule type="colorScale" priority="229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5">
    <cfRule type="cellIs" dxfId="1147" priority="2295" operator="greaterThan">
      <formula>0</formula>
    </cfRule>
    <cfRule type="colorScale" priority="229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6">
    <cfRule type="cellIs" dxfId="1146" priority="2293" operator="greaterThan">
      <formula>0</formula>
    </cfRule>
    <cfRule type="colorScale" priority="229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2">
    <cfRule type="cellIs" dxfId="1145" priority="2291" operator="greaterThan">
      <formula>0</formula>
    </cfRule>
    <cfRule type="colorScale" priority="229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3">
    <cfRule type="cellIs" dxfId="1144" priority="2289" operator="greaterThan">
      <formula>0</formula>
    </cfRule>
    <cfRule type="colorScale" priority="229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4">
    <cfRule type="cellIs" dxfId="1143" priority="2287" operator="greaterThan">
      <formula>0</formula>
    </cfRule>
    <cfRule type="colorScale" priority="228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5">
    <cfRule type="cellIs" dxfId="1142" priority="2285" operator="greaterThan">
      <formula>0</formula>
    </cfRule>
    <cfRule type="colorScale" priority="228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6">
    <cfRule type="cellIs" dxfId="1141" priority="2283" operator="greaterThan">
      <formula>0</formula>
    </cfRule>
    <cfRule type="colorScale" priority="228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7">
    <cfRule type="cellIs" dxfId="1140" priority="2281" operator="greaterThan">
      <formula>0</formula>
    </cfRule>
    <cfRule type="colorScale" priority="228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8">
    <cfRule type="cellIs" dxfId="1139" priority="2279" operator="greaterThan">
      <formula>0</formula>
    </cfRule>
    <cfRule type="colorScale" priority="228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9">
    <cfRule type="cellIs" dxfId="1138" priority="2277" operator="greaterThan">
      <formula>0</formula>
    </cfRule>
    <cfRule type="colorScale" priority="227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0">
    <cfRule type="cellIs" dxfId="1137" priority="2275" operator="greaterThan">
      <formula>0</formula>
    </cfRule>
    <cfRule type="colorScale" priority="227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1">
    <cfRule type="cellIs" dxfId="1136" priority="2273" operator="greaterThan">
      <formula>0</formula>
    </cfRule>
    <cfRule type="colorScale" priority="227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2">
    <cfRule type="cellIs" dxfId="1135" priority="2271" operator="greaterThan">
      <formula>0</formula>
    </cfRule>
    <cfRule type="colorScale" priority="227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4">
    <cfRule type="cellIs" dxfId="1134" priority="2269" operator="greaterThan">
      <formula>0</formula>
    </cfRule>
    <cfRule type="colorScale" priority="227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3">
    <cfRule type="cellIs" dxfId="1133" priority="2267" operator="greaterThan">
      <formula>0</formula>
    </cfRule>
    <cfRule type="colorScale" priority="226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4">
    <cfRule type="cellIs" dxfId="1132" priority="2265" operator="greaterThan">
      <formula>0</formula>
    </cfRule>
    <cfRule type="colorScale" priority="226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5">
    <cfRule type="cellIs" dxfId="1131" priority="2263" operator="greaterThan">
      <formula>0</formula>
    </cfRule>
    <cfRule type="colorScale" priority="226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6">
    <cfRule type="cellIs" dxfId="1130" priority="2261" operator="greaterThan">
      <formula>0</formula>
    </cfRule>
    <cfRule type="colorScale" priority="226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2">
    <cfRule type="cellIs" dxfId="1129" priority="2259" operator="greaterThan">
      <formula>0</formula>
    </cfRule>
    <cfRule type="colorScale" priority="226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3">
    <cfRule type="cellIs" dxfId="1128" priority="2257" operator="greaterThan">
      <formula>0</formula>
    </cfRule>
    <cfRule type="colorScale" priority="225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4">
    <cfRule type="cellIs" dxfId="1127" priority="2255" operator="greaterThan">
      <formula>0</formula>
    </cfRule>
    <cfRule type="colorScale" priority="225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5">
    <cfRule type="cellIs" dxfId="1126" priority="2253" operator="greaterThan">
      <formula>0</formula>
    </cfRule>
    <cfRule type="colorScale" priority="225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6">
    <cfRule type="cellIs" dxfId="1125" priority="2251" operator="greaterThan">
      <formula>0</formula>
    </cfRule>
    <cfRule type="colorScale" priority="225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7">
    <cfRule type="cellIs" dxfId="1124" priority="2249" operator="greaterThan">
      <formula>0</formula>
    </cfRule>
    <cfRule type="colorScale" priority="225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8">
    <cfRule type="cellIs" dxfId="1123" priority="2247" operator="greaterThan">
      <formula>0</formula>
    </cfRule>
    <cfRule type="colorScale" priority="224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9">
    <cfRule type="cellIs" dxfId="1122" priority="2245" operator="greaterThan">
      <formula>0</formula>
    </cfRule>
    <cfRule type="colorScale" priority="224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0">
    <cfRule type="cellIs" dxfId="1121" priority="2243" operator="greaterThan">
      <formula>0</formula>
    </cfRule>
    <cfRule type="colorScale" priority="224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1">
    <cfRule type="cellIs" dxfId="1120" priority="2241" operator="greaterThan">
      <formula>0</formula>
    </cfRule>
    <cfRule type="colorScale" priority="224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2">
    <cfRule type="cellIs" dxfId="1119" priority="2239" operator="greaterThan">
      <formula>0</formula>
    </cfRule>
    <cfRule type="colorScale" priority="224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4">
    <cfRule type="cellIs" dxfId="1118" priority="2237" operator="greaterThan">
      <formula>0</formula>
    </cfRule>
    <cfRule type="colorScale" priority="223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3">
    <cfRule type="cellIs" dxfId="1117" priority="2235" operator="greaterThan">
      <formula>0</formula>
    </cfRule>
    <cfRule type="colorScale" priority="223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4">
    <cfRule type="cellIs" dxfId="1116" priority="2233" operator="greaterThan">
      <formula>0</formula>
    </cfRule>
    <cfRule type="colorScale" priority="22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5">
    <cfRule type="cellIs" dxfId="1115" priority="2231" operator="greaterThan">
      <formula>0</formula>
    </cfRule>
    <cfRule type="colorScale" priority="22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6">
    <cfRule type="cellIs" dxfId="1114" priority="2229" operator="greaterThan">
      <formula>0</formula>
    </cfRule>
    <cfRule type="colorScale" priority="22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2">
    <cfRule type="cellIs" dxfId="1113" priority="2227" operator="greaterThan">
      <formula>0</formula>
    </cfRule>
    <cfRule type="colorScale" priority="22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3">
    <cfRule type="cellIs" dxfId="1112" priority="2225" operator="greaterThan">
      <formula>0</formula>
    </cfRule>
    <cfRule type="colorScale" priority="22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4">
    <cfRule type="cellIs" dxfId="1111" priority="2223" operator="greaterThan">
      <formula>0</formula>
    </cfRule>
    <cfRule type="colorScale" priority="22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5">
    <cfRule type="cellIs" dxfId="1110" priority="2221" operator="greaterThan">
      <formula>0</formula>
    </cfRule>
    <cfRule type="colorScale" priority="22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6">
    <cfRule type="cellIs" dxfId="1109" priority="2219" operator="greaterThan">
      <formula>0</formula>
    </cfRule>
    <cfRule type="colorScale" priority="22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7">
    <cfRule type="cellIs" dxfId="1108" priority="2217" operator="greaterThan">
      <formula>0</formula>
    </cfRule>
    <cfRule type="colorScale" priority="22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8">
    <cfRule type="cellIs" dxfId="1107" priority="2215" operator="greaterThan">
      <formula>0</formula>
    </cfRule>
    <cfRule type="colorScale" priority="22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9">
    <cfRule type="cellIs" dxfId="1106" priority="2213" operator="greaterThan">
      <formula>0</formula>
    </cfRule>
    <cfRule type="colorScale" priority="22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0">
    <cfRule type="cellIs" dxfId="1105" priority="2211" operator="greaterThan">
      <formula>0</formula>
    </cfRule>
    <cfRule type="colorScale" priority="22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1">
    <cfRule type="cellIs" dxfId="1104" priority="2209" operator="greaterThan">
      <formula>0</formula>
    </cfRule>
    <cfRule type="colorScale" priority="22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2">
    <cfRule type="cellIs" dxfId="1103" priority="2207" operator="greaterThan">
      <formula>0</formula>
    </cfRule>
    <cfRule type="colorScale" priority="220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4">
    <cfRule type="cellIs" dxfId="1102" priority="2205" operator="greaterThan">
      <formula>0</formula>
    </cfRule>
    <cfRule type="colorScale" priority="220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3">
    <cfRule type="cellIs" dxfId="1101" priority="2203" operator="greaterThan">
      <formula>0</formula>
    </cfRule>
    <cfRule type="colorScale" priority="220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4">
    <cfRule type="cellIs" dxfId="1100" priority="2201" operator="greaterThan">
      <formula>0</formula>
    </cfRule>
    <cfRule type="colorScale" priority="220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5">
    <cfRule type="cellIs" dxfId="1099" priority="2199" operator="greaterThan">
      <formula>0</formula>
    </cfRule>
    <cfRule type="colorScale" priority="220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6">
    <cfRule type="cellIs" dxfId="1098" priority="2197" operator="greaterThan">
      <formula>0</formula>
    </cfRule>
    <cfRule type="colorScale" priority="219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2">
    <cfRule type="cellIs" dxfId="1097" priority="2195" operator="greaterThan">
      <formula>0</formula>
    </cfRule>
    <cfRule type="colorScale" priority="219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3">
    <cfRule type="cellIs" dxfId="1096" priority="2193" operator="greaterThan">
      <formula>0</formula>
    </cfRule>
    <cfRule type="colorScale" priority="219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4">
    <cfRule type="cellIs" dxfId="1095" priority="2191" operator="greaterThan">
      <formula>0</formula>
    </cfRule>
    <cfRule type="colorScale" priority="219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5">
    <cfRule type="cellIs" dxfId="1094" priority="2189" operator="greaterThan">
      <formula>0</formula>
    </cfRule>
    <cfRule type="colorScale" priority="219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6">
    <cfRule type="cellIs" dxfId="1093" priority="2187" operator="greaterThan">
      <formula>0</formula>
    </cfRule>
    <cfRule type="colorScale" priority="218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7">
    <cfRule type="cellIs" dxfId="1092" priority="2185" operator="greaterThan">
      <formula>0</formula>
    </cfRule>
    <cfRule type="colorScale" priority="218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8">
    <cfRule type="cellIs" dxfId="1091" priority="2183" operator="greaterThan">
      <formula>0</formula>
    </cfRule>
    <cfRule type="colorScale" priority="218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9">
    <cfRule type="cellIs" dxfId="1090" priority="2181" operator="greaterThan">
      <formula>0</formula>
    </cfRule>
    <cfRule type="colorScale" priority="218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0">
    <cfRule type="cellIs" dxfId="1089" priority="2179" operator="greaterThan">
      <formula>0</formula>
    </cfRule>
    <cfRule type="colorScale" priority="218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1">
    <cfRule type="cellIs" dxfId="1088" priority="2177" operator="greaterThan">
      <formula>0</formula>
    </cfRule>
    <cfRule type="colorScale" priority="217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2">
    <cfRule type="cellIs" dxfId="1087" priority="2175" operator="greaterThan">
      <formula>0</formula>
    </cfRule>
    <cfRule type="colorScale" priority="217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4">
    <cfRule type="cellIs" dxfId="1086" priority="2173" operator="greaterThan">
      <formula>0</formula>
    </cfRule>
    <cfRule type="colorScale" priority="217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3">
    <cfRule type="cellIs" dxfId="1085" priority="2171" operator="greaterThan">
      <formula>0</formula>
    </cfRule>
    <cfRule type="colorScale" priority="217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4">
    <cfRule type="cellIs" dxfId="1084" priority="2169" operator="greaterThan">
      <formula>0</formula>
    </cfRule>
    <cfRule type="colorScale" priority="217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5">
    <cfRule type="cellIs" dxfId="1083" priority="2167" operator="greaterThan">
      <formula>0</formula>
    </cfRule>
    <cfRule type="colorScale" priority="216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6">
    <cfRule type="cellIs" dxfId="1082" priority="2165" operator="greaterThan">
      <formula>0</formula>
    </cfRule>
    <cfRule type="colorScale" priority="216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2">
    <cfRule type="cellIs" dxfId="1081" priority="2163" operator="greaterThan">
      <formula>0</formula>
    </cfRule>
    <cfRule type="colorScale" priority="216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3">
    <cfRule type="cellIs" dxfId="1080" priority="2161" operator="greaterThan">
      <formula>0</formula>
    </cfRule>
    <cfRule type="colorScale" priority="216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4">
    <cfRule type="cellIs" dxfId="1079" priority="2159" operator="greaterThan">
      <formula>0</formula>
    </cfRule>
    <cfRule type="colorScale" priority="216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5">
    <cfRule type="cellIs" dxfId="1078" priority="2157" operator="greaterThan">
      <formula>0</formula>
    </cfRule>
    <cfRule type="colorScale" priority="215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6">
    <cfRule type="cellIs" dxfId="1077" priority="2155" operator="greaterThan">
      <formula>0</formula>
    </cfRule>
    <cfRule type="colorScale" priority="215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7">
    <cfRule type="cellIs" dxfId="1076" priority="2153" operator="greaterThan">
      <formula>0</formula>
    </cfRule>
    <cfRule type="colorScale" priority="215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8">
    <cfRule type="cellIs" dxfId="1075" priority="2151" operator="greaterThan">
      <formula>0</formula>
    </cfRule>
    <cfRule type="colorScale" priority="215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9">
    <cfRule type="cellIs" dxfId="1074" priority="2149" operator="greaterThan">
      <formula>0</formula>
    </cfRule>
    <cfRule type="colorScale" priority="215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0">
    <cfRule type="cellIs" dxfId="1073" priority="2147" operator="greaterThan">
      <formula>0</formula>
    </cfRule>
    <cfRule type="colorScale" priority="214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1">
    <cfRule type="cellIs" dxfId="1072" priority="2145" operator="greaterThan">
      <formula>0</formula>
    </cfRule>
    <cfRule type="colorScale" priority="214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2">
    <cfRule type="cellIs" dxfId="1071" priority="2143" operator="greaterThan">
      <formula>0</formula>
    </cfRule>
    <cfRule type="colorScale" priority="214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4">
    <cfRule type="cellIs" dxfId="1070" priority="2141" operator="greaterThan">
      <formula>0</formula>
    </cfRule>
    <cfRule type="colorScale" priority="214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3">
    <cfRule type="cellIs" dxfId="1069" priority="2139" operator="greaterThan">
      <formula>0</formula>
    </cfRule>
    <cfRule type="colorScale" priority="214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4">
    <cfRule type="cellIs" dxfId="1068" priority="2137" operator="greaterThan">
      <formula>0</formula>
    </cfRule>
    <cfRule type="colorScale" priority="213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5">
    <cfRule type="cellIs" dxfId="1067" priority="2135" operator="greaterThan">
      <formula>0</formula>
    </cfRule>
    <cfRule type="colorScale" priority="213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6">
    <cfRule type="cellIs" dxfId="1066" priority="2133" operator="greaterThan">
      <formula>0</formula>
    </cfRule>
    <cfRule type="colorScale" priority="21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2">
    <cfRule type="cellIs" dxfId="1065" priority="2131" operator="greaterThan">
      <formula>0</formula>
    </cfRule>
    <cfRule type="colorScale" priority="21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3">
    <cfRule type="cellIs" dxfId="1064" priority="2129" operator="greaterThan">
      <formula>0</formula>
    </cfRule>
    <cfRule type="colorScale" priority="21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4">
    <cfRule type="cellIs" dxfId="1063" priority="2127" operator="greaterThan">
      <formula>0</formula>
    </cfRule>
    <cfRule type="colorScale" priority="21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5">
    <cfRule type="cellIs" dxfId="1062" priority="2125" operator="greaterThan">
      <formula>0</formula>
    </cfRule>
    <cfRule type="colorScale" priority="21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6">
    <cfRule type="cellIs" dxfId="1061" priority="2123" operator="greaterThan">
      <formula>0</formula>
    </cfRule>
    <cfRule type="colorScale" priority="21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7">
    <cfRule type="cellIs" dxfId="1060" priority="2121" operator="greaterThan">
      <formula>0</formula>
    </cfRule>
    <cfRule type="colorScale" priority="21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8">
    <cfRule type="cellIs" dxfId="1059" priority="2119" operator="greaterThan">
      <formula>0</formula>
    </cfRule>
    <cfRule type="colorScale" priority="21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9">
    <cfRule type="cellIs" dxfId="1058" priority="2117" operator="greaterThan">
      <formula>0</formula>
    </cfRule>
    <cfRule type="colorScale" priority="21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0">
    <cfRule type="cellIs" dxfId="1057" priority="2115" operator="greaterThan">
      <formula>0</formula>
    </cfRule>
    <cfRule type="colorScale" priority="21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1">
    <cfRule type="cellIs" dxfId="1056" priority="2113" operator="greaterThan">
      <formula>0</formula>
    </cfRule>
    <cfRule type="colorScale" priority="21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2">
    <cfRule type="cellIs" dxfId="1055" priority="2111" operator="greaterThan">
      <formula>0</formula>
    </cfRule>
    <cfRule type="colorScale" priority="21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4">
    <cfRule type="cellIs" dxfId="1054" priority="2109" operator="greaterThan">
      <formula>0</formula>
    </cfRule>
    <cfRule type="colorScale" priority="21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3">
    <cfRule type="cellIs" dxfId="1053" priority="2107" operator="greaterThan">
      <formula>0</formula>
    </cfRule>
    <cfRule type="colorScale" priority="210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4">
    <cfRule type="cellIs" dxfId="1052" priority="2105" operator="greaterThan">
      <formula>0</formula>
    </cfRule>
    <cfRule type="colorScale" priority="210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5">
    <cfRule type="cellIs" dxfId="1051" priority="2103" operator="greaterThan">
      <formula>0</formula>
    </cfRule>
    <cfRule type="colorScale" priority="210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6">
    <cfRule type="cellIs" dxfId="1050" priority="2101" operator="greaterThan">
      <formula>0</formula>
    </cfRule>
    <cfRule type="colorScale" priority="210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54">
    <cfRule type="cellIs" dxfId="1049" priority="2099" operator="greaterThan">
      <formula>0</formula>
    </cfRule>
    <cfRule type="colorScale" priority="210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55">
    <cfRule type="cellIs" dxfId="1048" priority="2097" operator="greaterThan">
      <formula>0</formula>
    </cfRule>
    <cfRule type="colorScale" priority="209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56">
    <cfRule type="cellIs" dxfId="1047" priority="2095" operator="greaterThan">
      <formula>0</formula>
    </cfRule>
    <cfRule type="colorScale" priority="209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57">
    <cfRule type="cellIs" dxfId="1046" priority="2093" operator="greaterThan">
      <formula>0</formula>
    </cfRule>
    <cfRule type="colorScale" priority="209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58">
    <cfRule type="cellIs" dxfId="1045" priority="2091" operator="greaterThan">
      <formula>0</formula>
    </cfRule>
    <cfRule type="colorScale" priority="209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59">
    <cfRule type="cellIs" dxfId="1044" priority="2089" operator="greaterThan">
      <formula>0</formula>
    </cfRule>
    <cfRule type="colorScale" priority="209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60">
    <cfRule type="cellIs" dxfId="1043" priority="2087" operator="greaterThan">
      <formula>0</formula>
    </cfRule>
    <cfRule type="colorScale" priority="208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61">
    <cfRule type="cellIs" dxfId="1042" priority="2085" operator="greaterThan">
      <formula>0</formula>
    </cfRule>
    <cfRule type="colorScale" priority="208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62">
    <cfRule type="cellIs" dxfId="1041" priority="2083" operator="greaterThan">
      <formula>0</formula>
    </cfRule>
    <cfRule type="colorScale" priority="208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63">
    <cfRule type="cellIs" dxfId="1040" priority="2081" operator="greaterThan">
      <formula>0</formula>
    </cfRule>
    <cfRule type="colorScale" priority="208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64">
    <cfRule type="cellIs" dxfId="1039" priority="2079" operator="greaterThan">
      <formula>0</formula>
    </cfRule>
    <cfRule type="colorScale" priority="208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65">
    <cfRule type="cellIs" dxfId="1038" priority="2077" operator="greaterThan">
      <formula>0</formula>
    </cfRule>
    <cfRule type="colorScale" priority="207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66">
    <cfRule type="cellIs" dxfId="1037" priority="2075" operator="greaterThan">
      <formula>0</formula>
    </cfRule>
    <cfRule type="colorScale" priority="207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67">
    <cfRule type="cellIs" dxfId="1036" priority="2073" operator="greaterThan">
      <formula>0</formula>
    </cfRule>
    <cfRule type="colorScale" priority="207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3">
    <cfRule type="cellIs" dxfId="1035" priority="2071" operator="greaterThan">
      <formula>0</formula>
    </cfRule>
    <cfRule type="colorScale" priority="207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4">
    <cfRule type="cellIs" dxfId="1034" priority="2069" operator="greaterThan">
      <formula>0</formula>
    </cfRule>
    <cfRule type="colorScale" priority="207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5">
    <cfRule type="cellIs" dxfId="1033" priority="2067" operator="greaterThan">
      <formula>0</formula>
    </cfRule>
    <cfRule type="colorScale" priority="206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6">
    <cfRule type="cellIs" dxfId="1032" priority="2065" operator="greaterThan">
      <formula>0</formula>
    </cfRule>
    <cfRule type="colorScale" priority="206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7">
    <cfRule type="cellIs" dxfId="1031" priority="2063" operator="greaterThan">
      <formula>0</formula>
    </cfRule>
    <cfRule type="colorScale" priority="206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8">
    <cfRule type="cellIs" dxfId="1030" priority="2061" operator="greaterThan">
      <formula>0</formula>
    </cfRule>
    <cfRule type="colorScale" priority="206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9">
    <cfRule type="cellIs" dxfId="1029" priority="2059" operator="greaterThan">
      <formula>0</formula>
    </cfRule>
    <cfRule type="colorScale" priority="206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0">
    <cfRule type="cellIs" dxfId="1028" priority="2057" operator="greaterThan">
      <formula>0</formula>
    </cfRule>
    <cfRule type="colorScale" priority="205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1">
    <cfRule type="cellIs" dxfId="1027" priority="2055" operator="greaterThan">
      <formula>0</formula>
    </cfRule>
    <cfRule type="colorScale" priority="205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2">
    <cfRule type="cellIs" dxfId="1026" priority="2053" operator="greaterThan">
      <formula>0</formula>
    </cfRule>
    <cfRule type="colorScale" priority="205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3">
    <cfRule type="cellIs" dxfId="1025" priority="2051" operator="greaterThan">
      <formula>0</formula>
    </cfRule>
    <cfRule type="colorScale" priority="205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5">
    <cfRule type="cellIs" dxfId="1024" priority="2049" operator="greaterThan">
      <formula>0</formula>
    </cfRule>
    <cfRule type="colorScale" priority="205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4">
    <cfRule type="cellIs" dxfId="1023" priority="2047" operator="greaterThan">
      <formula>0</formula>
    </cfRule>
    <cfRule type="colorScale" priority="204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5">
    <cfRule type="cellIs" dxfId="1022" priority="2045" operator="greaterThan">
      <formula>0</formula>
    </cfRule>
    <cfRule type="colorScale" priority="204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6">
    <cfRule type="cellIs" dxfId="1021" priority="2043" operator="greaterThan">
      <formula>0</formula>
    </cfRule>
    <cfRule type="colorScale" priority="204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7">
    <cfRule type="cellIs" dxfId="1020" priority="2041" operator="greaterThan">
      <formula>0</formula>
    </cfRule>
    <cfRule type="colorScale" priority="204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4">
    <cfRule type="cellIs" dxfId="1019" priority="2039" operator="greaterThan">
      <formula>0</formula>
    </cfRule>
    <cfRule type="colorScale" priority="204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5">
    <cfRule type="cellIs" dxfId="1018" priority="2037" operator="greaterThan">
      <formula>0</formula>
    </cfRule>
    <cfRule type="colorScale" priority="203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6">
    <cfRule type="cellIs" dxfId="1017" priority="2035" operator="greaterThan">
      <formula>0</formula>
    </cfRule>
    <cfRule type="colorScale" priority="203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7">
    <cfRule type="cellIs" dxfId="1016" priority="2033" operator="greaterThan">
      <formula>0</formula>
    </cfRule>
    <cfRule type="colorScale" priority="20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8">
    <cfRule type="cellIs" dxfId="1015" priority="2031" operator="greaterThan">
      <formula>0</formula>
    </cfRule>
    <cfRule type="colorScale" priority="20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9">
    <cfRule type="cellIs" dxfId="1014" priority="2029" operator="greaterThan">
      <formula>0</formula>
    </cfRule>
    <cfRule type="colorScale" priority="20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0">
    <cfRule type="cellIs" dxfId="1013" priority="2027" operator="greaterThan">
      <formula>0</formula>
    </cfRule>
    <cfRule type="colorScale" priority="20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1">
    <cfRule type="cellIs" dxfId="1012" priority="2025" operator="greaterThan">
      <formula>0</formula>
    </cfRule>
    <cfRule type="colorScale" priority="20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2">
    <cfRule type="cellIs" dxfId="1011" priority="2023" operator="greaterThan">
      <formula>0</formula>
    </cfRule>
    <cfRule type="colorScale" priority="20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3">
    <cfRule type="cellIs" dxfId="1010" priority="2021" operator="greaterThan">
      <formula>0</formula>
    </cfRule>
    <cfRule type="colorScale" priority="20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4">
    <cfRule type="cellIs" dxfId="1009" priority="2019" operator="greaterThan">
      <formula>0</formula>
    </cfRule>
    <cfRule type="colorScale" priority="20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5">
    <cfRule type="cellIs" dxfId="1008" priority="2017" operator="greaterThan">
      <formula>0</formula>
    </cfRule>
    <cfRule type="colorScale" priority="20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6">
    <cfRule type="cellIs" dxfId="1007" priority="2015" operator="greaterThan">
      <formula>0</formula>
    </cfRule>
    <cfRule type="colorScale" priority="20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7">
    <cfRule type="cellIs" dxfId="1006" priority="2013" operator="greaterThan">
      <formula>0</formula>
    </cfRule>
    <cfRule type="colorScale" priority="20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3">
    <cfRule type="cellIs" dxfId="1005" priority="2011" operator="greaterThan">
      <formula>0</formula>
    </cfRule>
    <cfRule type="colorScale" priority="20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4">
    <cfRule type="cellIs" dxfId="1004" priority="2009" operator="greaterThan">
      <formula>0</formula>
    </cfRule>
    <cfRule type="colorScale" priority="20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5">
    <cfRule type="cellIs" dxfId="1003" priority="2007" operator="greaterThan">
      <formula>0</formula>
    </cfRule>
    <cfRule type="colorScale" priority="200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6">
    <cfRule type="cellIs" dxfId="1002" priority="2005" operator="greaterThan">
      <formula>0</formula>
    </cfRule>
    <cfRule type="colorScale" priority="200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7">
    <cfRule type="cellIs" dxfId="1001" priority="2003" operator="greaterThan">
      <formula>0</formula>
    </cfRule>
    <cfRule type="colorScale" priority="200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8">
    <cfRule type="cellIs" dxfId="1000" priority="2001" operator="greaterThan">
      <formula>0</formula>
    </cfRule>
    <cfRule type="colorScale" priority="200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9">
    <cfRule type="cellIs" dxfId="999" priority="1999" operator="greaterThan">
      <formula>0</formula>
    </cfRule>
    <cfRule type="colorScale" priority="200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0">
    <cfRule type="cellIs" dxfId="998" priority="1997" operator="greaterThan">
      <formula>0</formula>
    </cfRule>
    <cfRule type="colorScale" priority="199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1">
    <cfRule type="cellIs" dxfId="997" priority="1995" operator="greaterThan">
      <formula>0</formula>
    </cfRule>
    <cfRule type="colorScale" priority="199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2">
    <cfRule type="cellIs" dxfId="996" priority="1993" operator="greaterThan">
      <formula>0</formula>
    </cfRule>
    <cfRule type="colorScale" priority="199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3">
    <cfRule type="cellIs" dxfId="995" priority="1991" operator="greaterThan">
      <formula>0</formula>
    </cfRule>
    <cfRule type="colorScale" priority="199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5">
    <cfRule type="cellIs" dxfId="994" priority="1989" operator="greaterThan">
      <formula>0</formula>
    </cfRule>
    <cfRule type="colorScale" priority="199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4">
    <cfRule type="cellIs" dxfId="993" priority="1987" operator="greaterThan">
      <formula>0</formula>
    </cfRule>
    <cfRule type="colorScale" priority="198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5">
    <cfRule type="cellIs" dxfId="992" priority="1985" operator="greaterThan">
      <formula>0</formula>
    </cfRule>
    <cfRule type="colorScale" priority="198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6">
    <cfRule type="cellIs" dxfId="991" priority="1983" operator="greaterThan">
      <formula>0</formula>
    </cfRule>
    <cfRule type="colorScale" priority="198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7">
    <cfRule type="cellIs" dxfId="990" priority="1981" operator="greaterThan">
      <formula>0</formula>
    </cfRule>
    <cfRule type="colorScale" priority="198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4">
    <cfRule type="cellIs" dxfId="989" priority="1979" operator="greaterThan">
      <formula>0</formula>
    </cfRule>
    <cfRule type="colorScale" priority="198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5">
    <cfRule type="cellIs" dxfId="988" priority="1977" operator="greaterThan">
      <formula>0</formula>
    </cfRule>
    <cfRule type="colorScale" priority="197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6">
    <cfRule type="cellIs" dxfId="987" priority="1975" operator="greaterThan">
      <formula>0</formula>
    </cfRule>
    <cfRule type="colorScale" priority="197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7">
    <cfRule type="cellIs" dxfId="986" priority="1973" operator="greaterThan">
      <formula>0</formula>
    </cfRule>
    <cfRule type="colorScale" priority="197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8">
    <cfRule type="cellIs" dxfId="985" priority="1971" operator="greaterThan">
      <formula>0</formula>
    </cfRule>
    <cfRule type="colorScale" priority="197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9">
    <cfRule type="cellIs" dxfId="984" priority="1969" operator="greaterThan">
      <formula>0</formula>
    </cfRule>
    <cfRule type="colorScale" priority="197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0">
    <cfRule type="cellIs" dxfId="983" priority="1967" operator="greaterThan">
      <formula>0</formula>
    </cfRule>
    <cfRule type="colorScale" priority="196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1">
    <cfRule type="cellIs" dxfId="982" priority="1965" operator="greaterThan">
      <formula>0</formula>
    </cfRule>
    <cfRule type="colorScale" priority="196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2">
    <cfRule type="cellIs" dxfId="981" priority="1963" operator="greaterThan">
      <formula>0</formula>
    </cfRule>
    <cfRule type="colorScale" priority="196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3">
    <cfRule type="cellIs" dxfId="980" priority="1961" operator="greaterThan">
      <formula>0</formula>
    </cfRule>
    <cfRule type="colorScale" priority="196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4">
    <cfRule type="cellIs" dxfId="979" priority="1959" operator="greaterThan">
      <formula>0</formula>
    </cfRule>
    <cfRule type="colorScale" priority="196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5">
    <cfRule type="cellIs" dxfId="978" priority="1957" operator="greaterThan">
      <formula>0</formula>
    </cfRule>
    <cfRule type="colorScale" priority="195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6">
    <cfRule type="cellIs" dxfId="977" priority="1955" operator="greaterThan">
      <formula>0</formula>
    </cfRule>
    <cfRule type="colorScale" priority="195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7">
    <cfRule type="cellIs" dxfId="976" priority="1953" operator="greaterThan">
      <formula>0</formula>
    </cfRule>
    <cfRule type="colorScale" priority="195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3">
    <cfRule type="cellIs" dxfId="975" priority="1951" operator="greaterThan">
      <formula>0</formula>
    </cfRule>
    <cfRule type="colorScale" priority="195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4">
    <cfRule type="cellIs" dxfId="974" priority="1949" operator="greaterThan">
      <formula>0</formula>
    </cfRule>
    <cfRule type="colorScale" priority="195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5">
    <cfRule type="cellIs" dxfId="973" priority="1947" operator="greaterThan">
      <formula>0</formula>
    </cfRule>
    <cfRule type="colorScale" priority="194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6">
    <cfRule type="cellIs" dxfId="972" priority="1945" operator="greaterThan">
      <formula>0</formula>
    </cfRule>
    <cfRule type="colorScale" priority="194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7">
    <cfRule type="cellIs" dxfId="971" priority="1943" operator="greaterThan">
      <formula>0</formula>
    </cfRule>
    <cfRule type="colorScale" priority="194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8">
    <cfRule type="cellIs" dxfId="970" priority="1941" operator="greaterThan">
      <formula>0</formula>
    </cfRule>
    <cfRule type="colorScale" priority="194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9">
    <cfRule type="cellIs" dxfId="969" priority="1939" operator="greaterThan">
      <formula>0</formula>
    </cfRule>
    <cfRule type="colorScale" priority="194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0">
    <cfRule type="cellIs" dxfId="968" priority="1937" operator="greaterThan">
      <formula>0</formula>
    </cfRule>
    <cfRule type="colorScale" priority="193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1">
    <cfRule type="cellIs" dxfId="967" priority="1935" operator="greaterThan">
      <formula>0</formula>
    </cfRule>
    <cfRule type="colorScale" priority="193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2">
    <cfRule type="cellIs" dxfId="966" priority="1933" operator="greaterThan">
      <formula>0</formula>
    </cfRule>
    <cfRule type="colorScale" priority="19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3">
    <cfRule type="cellIs" dxfId="965" priority="1931" operator="greaterThan">
      <formula>0</formula>
    </cfRule>
    <cfRule type="colorScale" priority="19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5">
    <cfRule type="cellIs" dxfId="964" priority="1929" operator="greaterThan">
      <formula>0</formula>
    </cfRule>
    <cfRule type="colorScale" priority="19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4">
    <cfRule type="cellIs" dxfId="963" priority="1927" operator="greaterThan">
      <formula>0</formula>
    </cfRule>
    <cfRule type="colorScale" priority="19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5">
    <cfRule type="cellIs" dxfId="962" priority="1925" operator="greaterThan">
      <formula>0</formula>
    </cfRule>
    <cfRule type="colorScale" priority="19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6">
    <cfRule type="cellIs" dxfId="961" priority="1923" operator="greaterThan">
      <formula>0</formula>
    </cfRule>
    <cfRule type="colorScale" priority="19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7">
    <cfRule type="cellIs" dxfId="960" priority="1921" operator="greaterThan">
      <formula>0</formula>
    </cfRule>
    <cfRule type="colorScale" priority="19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4">
    <cfRule type="cellIs" dxfId="959" priority="1919" operator="greaterThan">
      <formula>0</formula>
    </cfRule>
    <cfRule type="colorScale" priority="19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5">
    <cfRule type="cellIs" dxfId="958" priority="1917" operator="greaterThan">
      <formula>0</formula>
    </cfRule>
    <cfRule type="colorScale" priority="19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6">
    <cfRule type="cellIs" dxfId="957" priority="1915" operator="greaterThan">
      <formula>0</formula>
    </cfRule>
    <cfRule type="colorScale" priority="19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7">
    <cfRule type="cellIs" dxfId="956" priority="1913" operator="greaterThan">
      <formula>0</formula>
    </cfRule>
    <cfRule type="colorScale" priority="19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8">
    <cfRule type="cellIs" dxfId="955" priority="1911" operator="greaterThan">
      <formula>0</formula>
    </cfRule>
    <cfRule type="colorScale" priority="19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9">
    <cfRule type="cellIs" dxfId="954" priority="1909" operator="greaterThan">
      <formula>0</formula>
    </cfRule>
    <cfRule type="colorScale" priority="19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0">
    <cfRule type="cellIs" dxfId="953" priority="1907" operator="greaterThan">
      <formula>0</formula>
    </cfRule>
    <cfRule type="colorScale" priority="190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1">
    <cfRule type="cellIs" dxfId="952" priority="1905" operator="greaterThan">
      <formula>0</formula>
    </cfRule>
    <cfRule type="colorScale" priority="190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2">
    <cfRule type="cellIs" dxfId="951" priority="1903" operator="greaterThan">
      <formula>0</formula>
    </cfRule>
    <cfRule type="colorScale" priority="190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3">
    <cfRule type="cellIs" dxfId="950" priority="1901" operator="greaterThan">
      <formula>0</formula>
    </cfRule>
    <cfRule type="colorScale" priority="190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4">
    <cfRule type="cellIs" dxfId="949" priority="1899" operator="greaterThan">
      <formula>0</formula>
    </cfRule>
    <cfRule type="colorScale" priority="190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5">
    <cfRule type="cellIs" dxfId="948" priority="1897" operator="greaterThan">
      <formula>0</formula>
    </cfRule>
    <cfRule type="colorScale" priority="189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6">
    <cfRule type="cellIs" dxfId="947" priority="1895" operator="greaterThan">
      <formula>0</formula>
    </cfRule>
    <cfRule type="colorScale" priority="189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7">
    <cfRule type="cellIs" dxfId="946" priority="1893" operator="greaterThan">
      <formula>0</formula>
    </cfRule>
    <cfRule type="colorScale" priority="189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3">
    <cfRule type="cellIs" dxfId="945" priority="1891" operator="greaterThan">
      <formula>0</formula>
    </cfRule>
    <cfRule type="colorScale" priority="189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4">
    <cfRule type="cellIs" dxfId="944" priority="1889" operator="greaterThan">
      <formula>0</formula>
    </cfRule>
    <cfRule type="colorScale" priority="189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5">
    <cfRule type="cellIs" dxfId="943" priority="1887" operator="greaterThan">
      <formula>0</formula>
    </cfRule>
    <cfRule type="colorScale" priority="188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6">
    <cfRule type="cellIs" dxfId="942" priority="1885" operator="greaterThan">
      <formula>0</formula>
    </cfRule>
    <cfRule type="colorScale" priority="188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7">
    <cfRule type="cellIs" dxfId="941" priority="1883" operator="greaterThan">
      <formula>0</formula>
    </cfRule>
    <cfRule type="colorScale" priority="188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8">
    <cfRule type="cellIs" dxfId="940" priority="1881" operator="greaterThan">
      <formula>0</formula>
    </cfRule>
    <cfRule type="colorScale" priority="188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9">
    <cfRule type="cellIs" dxfId="939" priority="1879" operator="greaterThan">
      <formula>0</formula>
    </cfRule>
    <cfRule type="colorScale" priority="188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0">
    <cfRule type="cellIs" dxfId="938" priority="1877" operator="greaterThan">
      <formula>0</formula>
    </cfRule>
    <cfRule type="colorScale" priority="187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1">
    <cfRule type="cellIs" dxfId="937" priority="1875" operator="greaterThan">
      <formula>0</formula>
    </cfRule>
    <cfRule type="colorScale" priority="187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2">
    <cfRule type="cellIs" dxfId="936" priority="1873" operator="greaterThan">
      <formula>0</formula>
    </cfRule>
    <cfRule type="colorScale" priority="187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3">
    <cfRule type="cellIs" dxfId="935" priority="1871" operator="greaterThan">
      <formula>0</formula>
    </cfRule>
    <cfRule type="colorScale" priority="187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5">
    <cfRule type="cellIs" dxfId="934" priority="1869" operator="greaterThan">
      <formula>0</formula>
    </cfRule>
    <cfRule type="colorScale" priority="187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4">
    <cfRule type="cellIs" dxfId="933" priority="1867" operator="greaterThan">
      <formula>0</formula>
    </cfRule>
    <cfRule type="colorScale" priority="186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5">
    <cfRule type="cellIs" dxfId="932" priority="1865" operator="greaterThan">
      <formula>0</formula>
    </cfRule>
    <cfRule type="colorScale" priority="186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6">
    <cfRule type="cellIs" dxfId="931" priority="1863" operator="greaterThan">
      <formula>0</formula>
    </cfRule>
    <cfRule type="colorScale" priority="186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7">
    <cfRule type="cellIs" dxfId="930" priority="1861" operator="greaterThan">
      <formula>0</formula>
    </cfRule>
    <cfRule type="colorScale" priority="186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4">
    <cfRule type="cellIs" dxfId="929" priority="1859" operator="greaterThan">
      <formula>0</formula>
    </cfRule>
    <cfRule type="colorScale" priority="186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5">
    <cfRule type="cellIs" dxfId="928" priority="1857" operator="greaterThan">
      <formula>0</formula>
    </cfRule>
    <cfRule type="colorScale" priority="185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6">
    <cfRule type="cellIs" dxfId="927" priority="1855" operator="greaterThan">
      <formula>0</formula>
    </cfRule>
    <cfRule type="colorScale" priority="185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7">
    <cfRule type="cellIs" dxfId="926" priority="1853" operator="greaterThan">
      <formula>0</formula>
    </cfRule>
    <cfRule type="colorScale" priority="185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8">
    <cfRule type="cellIs" dxfId="925" priority="1851" operator="greaterThan">
      <formula>0</formula>
    </cfRule>
    <cfRule type="colorScale" priority="185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9">
    <cfRule type="cellIs" dxfId="924" priority="1849" operator="greaterThan">
      <formula>0</formula>
    </cfRule>
    <cfRule type="colorScale" priority="185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0">
    <cfRule type="cellIs" dxfId="923" priority="1847" operator="greaterThan">
      <formula>0</formula>
    </cfRule>
    <cfRule type="colorScale" priority="184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1">
    <cfRule type="cellIs" dxfId="922" priority="1845" operator="greaterThan">
      <formula>0</formula>
    </cfRule>
    <cfRule type="colorScale" priority="184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2">
    <cfRule type="cellIs" dxfId="921" priority="1843" operator="greaterThan">
      <formula>0</formula>
    </cfRule>
    <cfRule type="colorScale" priority="184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3">
    <cfRule type="cellIs" dxfId="920" priority="1841" operator="greaterThan">
      <formula>0</formula>
    </cfRule>
    <cfRule type="colorScale" priority="184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4">
    <cfRule type="cellIs" dxfId="919" priority="1839" operator="greaterThan">
      <formula>0</formula>
    </cfRule>
    <cfRule type="colorScale" priority="184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5">
    <cfRule type="cellIs" dxfId="918" priority="1837" operator="greaterThan">
      <formula>0</formula>
    </cfRule>
    <cfRule type="colorScale" priority="183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6">
    <cfRule type="cellIs" dxfId="917" priority="1835" operator="greaterThan">
      <formula>0</formula>
    </cfRule>
    <cfRule type="colorScale" priority="183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7">
    <cfRule type="cellIs" dxfId="916" priority="1833" operator="greaterThan">
      <formula>0</formula>
    </cfRule>
    <cfRule type="colorScale" priority="18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3">
    <cfRule type="cellIs" dxfId="915" priority="1831" operator="greaterThan">
      <formula>0</formula>
    </cfRule>
    <cfRule type="colorScale" priority="18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4">
    <cfRule type="cellIs" dxfId="914" priority="1829" operator="greaterThan">
      <formula>0</formula>
    </cfRule>
    <cfRule type="colorScale" priority="18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5">
    <cfRule type="cellIs" dxfId="913" priority="1827" operator="greaterThan">
      <formula>0</formula>
    </cfRule>
    <cfRule type="colorScale" priority="18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6">
    <cfRule type="cellIs" dxfId="912" priority="1825" operator="greaterThan">
      <formula>0</formula>
    </cfRule>
    <cfRule type="colorScale" priority="18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7">
    <cfRule type="cellIs" dxfId="911" priority="1823" operator="greaterThan">
      <formula>0</formula>
    </cfRule>
    <cfRule type="colorScale" priority="18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8">
    <cfRule type="cellIs" dxfId="910" priority="1821" operator="greaterThan">
      <formula>0</formula>
    </cfRule>
    <cfRule type="colorScale" priority="18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9">
    <cfRule type="cellIs" dxfId="909" priority="1819" operator="greaterThan">
      <formula>0</formula>
    </cfRule>
    <cfRule type="colorScale" priority="18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0">
    <cfRule type="cellIs" dxfId="908" priority="1817" operator="greaterThan">
      <formula>0</formula>
    </cfRule>
    <cfRule type="colorScale" priority="18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1">
    <cfRule type="cellIs" dxfId="907" priority="1815" operator="greaterThan">
      <formula>0</formula>
    </cfRule>
    <cfRule type="colorScale" priority="18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2">
    <cfRule type="cellIs" dxfId="906" priority="1813" operator="greaterThan">
      <formula>0</formula>
    </cfRule>
    <cfRule type="colorScale" priority="18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3">
    <cfRule type="cellIs" dxfId="905" priority="1811" operator="greaterThan">
      <formula>0</formula>
    </cfRule>
    <cfRule type="colorScale" priority="18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5">
    <cfRule type="cellIs" dxfId="904" priority="1809" operator="greaterThan">
      <formula>0</formula>
    </cfRule>
    <cfRule type="colorScale" priority="18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4">
    <cfRule type="cellIs" dxfId="903" priority="1807" operator="greaterThan">
      <formula>0</formula>
    </cfRule>
    <cfRule type="colorScale" priority="180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5">
    <cfRule type="cellIs" dxfId="902" priority="1805" operator="greaterThan">
      <formula>0</formula>
    </cfRule>
    <cfRule type="colorScale" priority="180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6">
    <cfRule type="cellIs" dxfId="901" priority="1803" operator="greaterThan">
      <formula>0</formula>
    </cfRule>
    <cfRule type="colorScale" priority="180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7">
    <cfRule type="cellIs" dxfId="900" priority="1801" operator="greaterThan">
      <formula>0</formula>
    </cfRule>
    <cfRule type="colorScale" priority="180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4">
    <cfRule type="cellIs" dxfId="899" priority="1799" operator="greaterThan">
      <formula>0</formula>
    </cfRule>
    <cfRule type="colorScale" priority="180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5">
    <cfRule type="cellIs" dxfId="898" priority="1797" operator="greaterThan">
      <formula>0</formula>
    </cfRule>
    <cfRule type="colorScale" priority="179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6">
    <cfRule type="cellIs" dxfId="897" priority="1795" operator="greaterThan">
      <formula>0</formula>
    </cfRule>
    <cfRule type="colorScale" priority="179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7">
    <cfRule type="cellIs" dxfId="896" priority="1793" operator="greaterThan">
      <formula>0</formula>
    </cfRule>
    <cfRule type="colorScale" priority="179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8">
    <cfRule type="cellIs" dxfId="895" priority="1791" operator="greaterThan">
      <formula>0</formula>
    </cfRule>
    <cfRule type="colorScale" priority="179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9">
    <cfRule type="cellIs" dxfId="894" priority="1789" operator="greaterThan">
      <formula>0</formula>
    </cfRule>
    <cfRule type="colorScale" priority="179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0">
    <cfRule type="cellIs" dxfId="893" priority="1787" operator="greaterThan">
      <formula>0</formula>
    </cfRule>
    <cfRule type="colorScale" priority="178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1">
    <cfRule type="cellIs" dxfId="892" priority="1785" operator="greaterThan">
      <formula>0</formula>
    </cfRule>
    <cfRule type="colorScale" priority="178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2">
    <cfRule type="cellIs" dxfId="891" priority="1783" operator="greaterThan">
      <formula>0</formula>
    </cfRule>
    <cfRule type="colorScale" priority="178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3">
    <cfRule type="cellIs" dxfId="890" priority="1781" operator="greaterThan">
      <formula>0</formula>
    </cfRule>
    <cfRule type="colorScale" priority="178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4">
    <cfRule type="cellIs" dxfId="889" priority="1779" operator="greaterThan">
      <formula>0</formula>
    </cfRule>
    <cfRule type="colorScale" priority="178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5">
    <cfRule type="cellIs" dxfId="888" priority="1777" operator="greaterThan">
      <formula>0</formula>
    </cfRule>
    <cfRule type="colorScale" priority="177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6">
    <cfRule type="cellIs" dxfId="887" priority="1775" operator="greaterThan">
      <formula>0</formula>
    </cfRule>
    <cfRule type="colorScale" priority="177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7">
    <cfRule type="cellIs" dxfId="886" priority="1773" operator="greaterThan">
      <formula>0</formula>
    </cfRule>
    <cfRule type="colorScale" priority="177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3">
    <cfRule type="cellIs" dxfId="885" priority="1771" operator="greaterThan">
      <formula>0</formula>
    </cfRule>
    <cfRule type="colorScale" priority="177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4">
    <cfRule type="cellIs" dxfId="884" priority="1769" operator="greaterThan">
      <formula>0</formula>
    </cfRule>
    <cfRule type="colorScale" priority="177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5">
    <cfRule type="cellIs" dxfId="883" priority="1767" operator="greaterThan">
      <formula>0</formula>
    </cfRule>
    <cfRule type="colorScale" priority="176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6">
    <cfRule type="cellIs" dxfId="882" priority="1765" operator="greaterThan">
      <formula>0</formula>
    </cfRule>
    <cfRule type="colorScale" priority="176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7">
    <cfRule type="cellIs" dxfId="881" priority="1763" operator="greaterThan">
      <formula>0</formula>
    </cfRule>
    <cfRule type="colorScale" priority="176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8">
    <cfRule type="cellIs" dxfId="880" priority="1761" operator="greaterThan">
      <formula>0</formula>
    </cfRule>
    <cfRule type="colorScale" priority="176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9">
    <cfRule type="cellIs" dxfId="879" priority="1759" operator="greaterThan">
      <formula>0</formula>
    </cfRule>
    <cfRule type="colorScale" priority="176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0">
    <cfRule type="cellIs" dxfId="878" priority="1757" operator="greaterThan">
      <formula>0</formula>
    </cfRule>
    <cfRule type="colorScale" priority="175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1">
    <cfRule type="cellIs" dxfId="877" priority="1755" operator="greaterThan">
      <formula>0</formula>
    </cfRule>
    <cfRule type="colorScale" priority="175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2">
    <cfRule type="cellIs" dxfId="876" priority="1753" operator="greaterThan">
      <formula>0</formula>
    </cfRule>
    <cfRule type="colorScale" priority="175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3">
    <cfRule type="cellIs" dxfId="875" priority="1751" operator="greaterThan">
      <formula>0</formula>
    </cfRule>
    <cfRule type="colorScale" priority="175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5">
    <cfRule type="cellIs" dxfId="874" priority="1749" operator="greaterThan">
      <formula>0</formula>
    </cfRule>
    <cfRule type="colorScale" priority="175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4">
    <cfRule type="cellIs" dxfId="873" priority="1747" operator="greaterThan">
      <formula>0</formula>
    </cfRule>
    <cfRule type="colorScale" priority="174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5">
    <cfRule type="cellIs" dxfId="872" priority="1745" operator="greaterThan">
      <formula>0</formula>
    </cfRule>
    <cfRule type="colorScale" priority="174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6">
    <cfRule type="cellIs" dxfId="871" priority="1743" operator="greaterThan">
      <formula>0</formula>
    </cfRule>
    <cfRule type="colorScale" priority="174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7">
    <cfRule type="cellIs" dxfId="870" priority="1741" operator="greaterThan">
      <formula>0</formula>
    </cfRule>
    <cfRule type="colorScale" priority="174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4">
    <cfRule type="cellIs" dxfId="869" priority="1739" operator="greaterThan">
      <formula>0</formula>
    </cfRule>
    <cfRule type="colorScale" priority="174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5">
    <cfRule type="cellIs" dxfId="868" priority="1737" operator="greaterThan">
      <formula>0</formula>
    </cfRule>
    <cfRule type="colorScale" priority="173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6">
    <cfRule type="cellIs" dxfId="867" priority="1735" operator="greaterThan">
      <formula>0</formula>
    </cfRule>
    <cfRule type="colorScale" priority="173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7">
    <cfRule type="cellIs" dxfId="866" priority="1733" operator="greaterThan">
      <formula>0</formula>
    </cfRule>
    <cfRule type="colorScale" priority="17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8">
    <cfRule type="cellIs" dxfId="865" priority="1731" operator="greaterThan">
      <formula>0</formula>
    </cfRule>
    <cfRule type="colorScale" priority="17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9">
    <cfRule type="cellIs" dxfId="864" priority="1729" operator="greaterThan">
      <formula>0</formula>
    </cfRule>
    <cfRule type="colorScale" priority="17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0">
    <cfRule type="cellIs" dxfId="863" priority="1727" operator="greaterThan">
      <formula>0</formula>
    </cfRule>
    <cfRule type="colorScale" priority="17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1">
    <cfRule type="cellIs" dxfId="862" priority="1725" operator="greaterThan">
      <formula>0</formula>
    </cfRule>
    <cfRule type="colorScale" priority="17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2">
    <cfRule type="cellIs" dxfId="861" priority="1723" operator="greaterThan">
      <formula>0</formula>
    </cfRule>
    <cfRule type="colorScale" priority="17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3">
    <cfRule type="cellIs" dxfId="860" priority="1721" operator="greaterThan">
      <formula>0</formula>
    </cfRule>
    <cfRule type="colorScale" priority="17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4">
    <cfRule type="cellIs" dxfId="859" priority="1719" operator="greaterThan">
      <formula>0</formula>
    </cfRule>
    <cfRule type="colorScale" priority="17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5">
    <cfRule type="cellIs" dxfId="858" priority="1717" operator="greaterThan">
      <formula>0</formula>
    </cfRule>
    <cfRule type="colorScale" priority="17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6">
    <cfRule type="cellIs" dxfId="857" priority="1715" operator="greaterThan">
      <formula>0</formula>
    </cfRule>
    <cfRule type="colorScale" priority="17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7">
    <cfRule type="cellIs" dxfId="856" priority="1713" operator="greaterThan">
      <formula>0</formula>
    </cfRule>
    <cfRule type="colorScale" priority="17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3">
    <cfRule type="cellIs" dxfId="855" priority="1711" operator="greaterThan">
      <formula>0</formula>
    </cfRule>
    <cfRule type="colorScale" priority="17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4">
    <cfRule type="cellIs" dxfId="854" priority="1709" operator="greaterThan">
      <formula>0</formula>
    </cfRule>
    <cfRule type="colorScale" priority="17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5">
    <cfRule type="cellIs" dxfId="853" priority="1707" operator="greaterThan">
      <formula>0</formula>
    </cfRule>
    <cfRule type="colorScale" priority="170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6">
    <cfRule type="cellIs" dxfId="852" priority="1705" operator="greaterThan">
      <formula>0</formula>
    </cfRule>
    <cfRule type="colorScale" priority="170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7">
    <cfRule type="cellIs" dxfId="851" priority="1703" operator="greaterThan">
      <formula>0</formula>
    </cfRule>
    <cfRule type="colorScale" priority="170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8">
    <cfRule type="cellIs" dxfId="850" priority="1701" operator="greaterThan">
      <formula>0</formula>
    </cfRule>
    <cfRule type="colorScale" priority="170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9">
    <cfRule type="cellIs" dxfId="849" priority="1699" operator="greaterThan">
      <formula>0</formula>
    </cfRule>
    <cfRule type="colorScale" priority="170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0">
    <cfRule type="cellIs" dxfId="848" priority="1697" operator="greaterThan">
      <formula>0</formula>
    </cfRule>
    <cfRule type="colorScale" priority="169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1">
    <cfRule type="cellIs" dxfId="847" priority="1695" operator="greaterThan">
      <formula>0</formula>
    </cfRule>
    <cfRule type="colorScale" priority="169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2">
    <cfRule type="cellIs" dxfId="846" priority="1693" operator="greaterThan">
      <formula>0</formula>
    </cfRule>
    <cfRule type="colorScale" priority="169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3">
    <cfRule type="cellIs" dxfId="845" priority="1691" operator="greaterThan">
      <formula>0</formula>
    </cfRule>
    <cfRule type="colorScale" priority="169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5">
    <cfRule type="cellIs" dxfId="844" priority="1689" operator="greaterThan">
      <formula>0</formula>
    </cfRule>
    <cfRule type="colorScale" priority="169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4">
    <cfRule type="cellIs" dxfId="843" priority="1687" operator="greaterThan">
      <formula>0</formula>
    </cfRule>
    <cfRule type="colorScale" priority="168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5">
    <cfRule type="cellIs" dxfId="842" priority="1685" operator="greaterThan">
      <formula>0</formula>
    </cfRule>
    <cfRule type="colorScale" priority="168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6">
    <cfRule type="cellIs" dxfId="841" priority="1683" operator="greaterThan">
      <formula>0</formula>
    </cfRule>
    <cfRule type="colorScale" priority="168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7">
    <cfRule type="cellIs" dxfId="840" priority="1681" operator="greaterThan">
      <formula>0</formula>
    </cfRule>
    <cfRule type="colorScale" priority="168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4">
    <cfRule type="cellIs" dxfId="839" priority="1679" operator="greaterThan">
      <formula>0</formula>
    </cfRule>
    <cfRule type="colorScale" priority="168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5">
    <cfRule type="cellIs" dxfId="838" priority="1677" operator="greaterThan">
      <formula>0</formula>
    </cfRule>
    <cfRule type="colorScale" priority="167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6">
    <cfRule type="cellIs" dxfId="837" priority="1675" operator="greaterThan">
      <formula>0</formula>
    </cfRule>
    <cfRule type="colorScale" priority="167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7">
    <cfRule type="cellIs" dxfId="836" priority="1673" operator="greaterThan">
      <formula>0</formula>
    </cfRule>
    <cfRule type="colorScale" priority="167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8">
    <cfRule type="cellIs" dxfId="835" priority="1671" operator="greaterThan">
      <formula>0</formula>
    </cfRule>
    <cfRule type="colorScale" priority="167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9">
    <cfRule type="cellIs" dxfId="834" priority="1669" operator="greaterThan">
      <formula>0</formula>
    </cfRule>
    <cfRule type="colorScale" priority="167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0">
    <cfRule type="cellIs" dxfId="833" priority="1667" operator="greaterThan">
      <formula>0</formula>
    </cfRule>
    <cfRule type="colorScale" priority="166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1">
    <cfRule type="cellIs" dxfId="832" priority="1665" operator="greaterThan">
      <formula>0</formula>
    </cfRule>
    <cfRule type="colorScale" priority="166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2">
    <cfRule type="cellIs" dxfId="831" priority="1663" operator="greaterThan">
      <formula>0</formula>
    </cfRule>
    <cfRule type="colorScale" priority="166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3">
    <cfRule type="cellIs" dxfId="830" priority="1661" operator="greaterThan">
      <formula>0</formula>
    </cfRule>
    <cfRule type="colorScale" priority="166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4">
    <cfRule type="cellIs" dxfId="829" priority="1659" operator="greaterThan">
      <formula>0</formula>
    </cfRule>
    <cfRule type="colorScale" priority="166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5">
    <cfRule type="cellIs" dxfId="828" priority="1657" operator="greaterThan">
      <formula>0</formula>
    </cfRule>
    <cfRule type="colorScale" priority="165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6">
    <cfRule type="cellIs" dxfId="827" priority="1655" operator="greaterThan">
      <formula>0</formula>
    </cfRule>
    <cfRule type="colorScale" priority="165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7">
    <cfRule type="cellIs" dxfId="826" priority="1653" operator="greaterThan">
      <formula>0</formula>
    </cfRule>
    <cfRule type="colorScale" priority="165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3">
    <cfRule type="cellIs" dxfId="825" priority="1651" operator="greaterThan">
      <formula>0</formula>
    </cfRule>
    <cfRule type="colorScale" priority="165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4">
    <cfRule type="cellIs" dxfId="824" priority="1649" operator="greaterThan">
      <formula>0</formula>
    </cfRule>
    <cfRule type="colorScale" priority="165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5">
    <cfRule type="cellIs" dxfId="823" priority="1647" operator="greaterThan">
      <formula>0</formula>
    </cfRule>
    <cfRule type="colorScale" priority="164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6">
    <cfRule type="cellIs" dxfId="822" priority="1645" operator="greaterThan">
      <formula>0</formula>
    </cfRule>
    <cfRule type="colorScale" priority="164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7">
    <cfRule type="cellIs" dxfId="821" priority="1643" operator="greaterThan">
      <formula>0</formula>
    </cfRule>
    <cfRule type="colorScale" priority="164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8">
    <cfRule type="cellIs" dxfId="820" priority="1641" operator="greaterThan">
      <formula>0</formula>
    </cfRule>
    <cfRule type="colorScale" priority="164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9">
    <cfRule type="cellIs" dxfId="819" priority="1639" operator="greaterThan">
      <formula>0</formula>
    </cfRule>
    <cfRule type="colorScale" priority="164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0">
    <cfRule type="cellIs" dxfId="818" priority="1637" operator="greaterThan">
      <formula>0</formula>
    </cfRule>
    <cfRule type="colorScale" priority="163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1">
    <cfRule type="cellIs" dxfId="817" priority="1635" operator="greaterThan">
      <formula>0</formula>
    </cfRule>
    <cfRule type="colorScale" priority="163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2">
    <cfRule type="cellIs" dxfId="816" priority="1633" operator="greaterThan">
      <formula>0</formula>
    </cfRule>
    <cfRule type="colorScale" priority="16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3">
    <cfRule type="cellIs" dxfId="815" priority="1631" operator="greaterThan">
      <formula>0</formula>
    </cfRule>
    <cfRule type="colorScale" priority="16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5">
    <cfRule type="cellIs" dxfId="814" priority="1629" operator="greaterThan">
      <formula>0</formula>
    </cfRule>
    <cfRule type="colorScale" priority="16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4">
    <cfRule type="cellIs" dxfId="813" priority="1627" operator="greaterThan">
      <formula>0</formula>
    </cfRule>
    <cfRule type="colorScale" priority="16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5">
    <cfRule type="cellIs" dxfId="812" priority="1625" operator="greaterThan">
      <formula>0</formula>
    </cfRule>
    <cfRule type="colorScale" priority="16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6">
    <cfRule type="cellIs" dxfId="811" priority="1623" operator="greaterThan">
      <formula>0</formula>
    </cfRule>
    <cfRule type="colorScale" priority="16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7">
    <cfRule type="cellIs" dxfId="810" priority="1621" operator="greaterThan">
      <formula>0</formula>
    </cfRule>
    <cfRule type="colorScale" priority="16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4">
    <cfRule type="cellIs" dxfId="809" priority="1619" operator="greaterThan">
      <formula>0</formula>
    </cfRule>
    <cfRule type="colorScale" priority="16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5">
    <cfRule type="cellIs" dxfId="808" priority="1617" operator="greaterThan">
      <formula>0</formula>
    </cfRule>
    <cfRule type="colorScale" priority="16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6">
    <cfRule type="cellIs" dxfId="807" priority="1615" operator="greaterThan">
      <formula>0</formula>
    </cfRule>
    <cfRule type="colorScale" priority="16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7">
    <cfRule type="cellIs" dxfId="806" priority="1613" operator="greaterThan">
      <formula>0</formula>
    </cfRule>
    <cfRule type="colorScale" priority="16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8">
    <cfRule type="cellIs" dxfId="805" priority="1611" operator="greaterThan">
      <formula>0</formula>
    </cfRule>
    <cfRule type="colorScale" priority="16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9">
    <cfRule type="cellIs" dxfId="804" priority="1609" operator="greaterThan">
      <formula>0</formula>
    </cfRule>
    <cfRule type="colorScale" priority="16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0">
    <cfRule type="cellIs" dxfId="803" priority="1607" operator="greaterThan">
      <formula>0</formula>
    </cfRule>
    <cfRule type="colorScale" priority="160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1">
    <cfRule type="cellIs" dxfId="802" priority="1605" operator="greaterThan">
      <formula>0</formula>
    </cfRule>
    <cfRule type="colorScale" priority="160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2">
    <cfRule type="cellIs" dxfId="801" priority="1603" operator="greaterThan">
      <formula>0</formula>
    </cfRule>
    <cfRule type="colorScale" priority="160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3">
    <cfRule type="cellIs" dxfId="800" priority="1601" operator="greaterThan">
      <formula>0</formula>
    </cfRule>
    <cfRule type="colorScale" priority="160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4">
    <cfRule type="cellIs" dxfId="799" priority="1599" operator="greaterThan">
      <formula>0</formula>
    </cfRule>
    <cfRule type="colorScale" priority="160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5">
    <cfRule type="cellIs" dxfId="798" priority="1597" operator="greaterThan">
      <formula>0</formula>
    </cfRule>
    <cfRule type="colorScale" priority="159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6">
    <cfRule type="cellIs" dxfId="797" priority="1595" operator="greaterThan">
      <formula>0</formula>
    </cfRule>
    <cfRule type="colorScale" priority="159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7">
    <cfRule type="cellIs" dxfId="796" priority="1593" operator="greaterThan">
      <formula>0</formula>
    </cfRule>
    <cfRule type="colorScale" priority="159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3">
    <cfRule type="cellIs" dxfId="795" priority="1591" operator="greaterThan">
      <formula>0</formula>
    </cfRule>
    <cfRule type="colorScale" priority="159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4">
    <cfRule type="cellIs" dxfId="794" priority="1589" operator="greaterThan">
      <formula>0</formula>
    </cfRule>
    <cfRule type="colorScale" priority="159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5">
    <cfRule type="cellIs" dxfId="793" priority="1587" operator="greaterThan">
      <formula>0</formula>
    </cfRule>
    <cfRule type="colorScale" priority="158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6">
    <cfRule type="cellIs" dxfId="792" priority="1585" operator="greaterThan">
      <formula>0</formula>
    </cfRule>
    <cfRule type="colorScale" priority="158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7">
    <cfRule type="cellIs" dxfId="791" priority="1583" operator="greaterThan">
      <formula>0</formula>
    </cfRule>
    <cfRule type="colorScale" priority="158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8">
    <cfRule type="cellIs" dxfId="790" priority="1581" operator="greaterThan">
      <formula>0</formula>
    </cfRule>
    <cfRule type="colorScale" priority="158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9">
    <cfRule type="cellIs" dxfId="789" priority="1579" operator="greaterThan">
      <formula>0</formula>
    </cfRule>
    <cfRule type="colorScale" priority="158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0">
    <cfRule type="cellIs" dxfId="788" priority="1577" operator="greaterThan">
      <formula>0</formula>
    </cfRule>
    <cfRule type="colorScale" priority="157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1">
    <cfRule type="cellIs" dxfId="787" priority="1575" operator="greaterThan">
      <formula>0</formula>
    </cfRule>
    <cfRule type="colorScale" priority="157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2">
    <cfRule type="cellIs" dxfId="786" priority="1573" operator="greaterThan">
      <formula>0</formula>
    </cfRule>
    <cfRule type="colorScale" priority="157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3">
    <cfRule type="cellIs" dxfId="785" priority="1571" operator="greaterThan">
      <formula>0</formula>
    </cfRule>
    <cfRule type="colorScale" priority="157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5">
    <cfRule type="cellIs" dxfId="784" priority="1569" operator="greaterThan">
      <formula>0</formula>
    </cfRule>
    <cfRule type="colorScale" priority="157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4">
    <cfRule type="cellIs" dxfId="783" priority="1567" operator="greaterThan">
      <formula>0</formula>
    </cfRule>
    <cfRule type="colorScale" priority="156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5">
    <cfRule type="cellIs" dxfId="782" priority="1565" operator="greaterThan">
      <formula>0</formula>
    </cfRule>
    <cfRule type="colorScale" priority="156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6">
    <cfRule type="cellIs" dxfId="781" priority="1563" operator="greaterThan">
      <formula>0</formula>
    </cfRule>
    <cfRule type="colorScale" priority="156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7">
    <cfRule type="cellIs" dxfId="780" priority="1561" operator="greaterThan">
      <formula>0</formula>
    </cfRule>
    <cfRule type="colorScale" priority="156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4">
    <cfRule type="cellIs" dxfId="779" priority="1559" operator="greaterThan">
      <formula>0</formula>
    </cfRule>
    <cfRule type="colorScale" priority="156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5">
    <cfRule type="cellIs" dxfId="778" priority="1557" operator="greaterThan">
      <formula>0</formula>
    </cfRule>
    <cfRule type="colorScale" priority="155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6">
    <cfRule type="cellIs" dxfId="777" priority="1555" operator="greaterThan">
      <formula>0</formula>
    </cfRule>
    <cfRule type="colorScale" priority="155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7">
    <cfRule type="cellIs" dxfId="776" priority="1553" operator="greaterThan">
      <formula>0</formula>
    </cfRule>
    <cfRule type="colorScale" priority="155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8">
    <cfRule type="cellIs" dxfId="775" priority="1551" operator="greaterThan">
      <formula>0</formula>
    </cfRule>
    <cfRule type="colorScale" priority="155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9">
    <cfRule type="cellIs" dxfId="774" priority="1549" operator="greaterThan">
      <formula>0</formula>
    </cfRule>
    <cfRule type="colorScale" priority="155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0">
    <cfRule type="cellIs" dxfId="773" priority="1547" operator="greaterThan">
      <formula>0</formula>
    </cfRule>
    <cfRule type="colorScale" priority="154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1">
    <cfRule type="cellIs" dxfId="772" priority="1545" operator="greaterThan">
      <formula>0</formula>
    </cfRule>
    <cfRule type="colorScale" priority="154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2">
    <cfRule type="cellIs" dxfId="771" priority="1543" operator="greaterThan">
      <formula>0</formula>
    </cfRule>
    <cfRule type="colorScale" priority="154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3">
    <cfRule type="cellIs" dxfId="770" priority="1541" operator="greaterThan">
      <formula>0</formula>
    </cfRule>
    <cfRule type="colorScale" priority="154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4">
    <cfRule type="cellIs" dxfId="769" priority="1539" operator="greaterThan">
      <formula>0</formula>
    </cfRule>
    <cfRule type="colorScale" priority="154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5">
    <cfRule type="cellIs" dxfId="768" priority="1537" operator="greaterThan">
      <formula>0</formula>
    </cfRule>
    <cfRule type="colorScale" priority="153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6">
    <cfRule type="cellIs" dxfId="767" priority="1535" operator="greaterThan">
      <formula>0</formula>
    </cfRule>
    <cfRule type="colorScale" priority="153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7">
    <cfRule type="cellIs" dxfId="766" priority="1533" operator="greaterThan">
      <formula>0</formula>
    </cfRule>
    <cfRule type="colorScale" priority="15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2">
    <cfRule type="cellIs" dxfId="765" priority="1531" operator="greaterThan">
      <formula>0</formula>
    </cfRule>
    <cfRule type="colorScale" priority="15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3">
    <cfRule type="cellIs" dxfId="764" priority="1529" operator="greaterThan">
      <formula>0</formula>
    </cfRule>
    <cfRule type="colorScale" priority="15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4">
    <cfRule type="cellIs" dxfId="763" priority="1527" operator="greaterThan">
      <formula>0</formula>
    </cfRule>
    <cfRule type="colorScale" priority="15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5">
    <cfRule type="cellIs" dxfId="762" priority="1525" operator="greaterThan">
      <formula>0</formula>
    </cfRule>
    <cfRule type="colorScale" priority="15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6">
    <cfRule type="cellIs" dxfId="761" priority="1523" operator="greaterThan">
      <formula>0</formula>
    </cfRule>
    <cfRule type="colorScale" priority="15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7">
    <cfRule type="cellIs" dxfId="760" priority="1521" operator="greaterThan">
      <formula>0</formula>
    </cfRule>
    <cfRule type="colorScale" priority="15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8">
    <cfRule type="cellIs" dxfId="759" priority="1519" operator="greaterThan">
      <formula>0</formula>
    </cfRule>
    <cfRule type="colorScale" priority="15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9">
    <cfRule type="cellIs" dxfId="758" priority="1517" operator="greaterThan">
      <formula>0</formula>
    </cfRule>
    <cfRule type="colorScale" priority="15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0">
    <cfRule type="cellIs" dxfId="757" priority="1515" operator="greaterThan">
      <formula>0</formula>
    </cfRule>
    <cfRule type="colorScale" priority="15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1">
    <cfRule type="cellIs" dxfId="756" priority="1513" operator="greaterThan">
      <formula>0</formula>
    </cfRule>
    <cfRule type="colorScale" priority="15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2">
    <cfRule type="cellIs" dxfId="755" priority="1511" operator="greaterThan">
      <formula>0</formula>
    </cfRule>
    <cfRule type="colorScale" priority="15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4">
    <cfRule type="cellIs" dxfId="754" priority="1509" operator="greaterThan">
      <formula>0</formula>
    </cfRule>
    <cfRule type="colorScale" priority="15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3">
    <cfRule type="cellIs" dxfId="753" priority="1507" operator="greaterThan">
      <formula>0</formula>
    </cfRule>
    <cfRule type="colorScale" priority="150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4">
    <cfRule type="cellIs" dxfId="752" priority="1505" operator="greaterThan">
      <formula>0</formula>
    </cfRule>
    <cfRule type="colorScale" priority="150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5">
    <cfRule type="cellIs" dxfId="751" priority="1503" operator="greaterThan">
      <formula>0</formula>
    </cfRule>
    <cfRule type="colorScale" priority="150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6">
    <cfRule type="cellIs" dxfId="750" priority="1501" operator="greaterThan">
      <formula>0</formula>
    </cfRule>
    <cfRule type="colorScale" priority="150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2">
    <cfRule type="cellIs" dxfId="749" priority="1499" operator="greaterThan">
      <formula>0</formula>
    </cfRule>
    <cfRule type="colorScale" priority="150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3">
    <cfRule type="cellIs" dxfId="748" priority="1497" operator="greaterThan">
      <formula>0</formula>
    </cfRule>
    <cfRule type="colorScale" priority="149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4">
    <cfRule type="cellIs" dxfId="747" priority="1495" operator="greaterThan">
      <formula>0</formula>
    </cfRule>
    <cfRule type="colorScale" priority="149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5">
    <cfRule type="cellIs" dxfId="746" priority="1493" operator="greaterThan">
      <formula>0</formula>
    </cfRule>
    <cfRule type="colorScale" priority="149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6">
    <cfRule type="cellIs" dxfId="745" priority="1491" operator="greaterThan">
      <formula>0</formula>
    </cfRule>
    <cfRule type="colorScale" priority="149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7">
    <cfRule type="cellIs" dxfId="744" priority="1489" operator="greaterThan">
      <formula>0</formula>
    </cfRule>
    <cfRule type="colorScale" priority="149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8">
    <cfRule type="cellIs" dxfId="743" priority="1487" operator="greaterThan">
      <formula>0</formula>
    </cfRule>
    <cfRule type="colorScale" priority="148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9">
    <cfRule type="cellIs" dxfId="742" priority="1485" operator="greaterThan">
      <formula>0</formula>
    </cfRule>
    <cfRule type="colorScale" priority="148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0">
    <cfRule type="cellIs" dxfId="741" priority="1483" operator="greaterThan">
      <formula>0</formula>
    </cfRule>
    <cfRule type="colorScale" priority="148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1">
    <cfRule type="cellIs" dxfId="740" priority="1481" operator="greaterThan">
      <formula>0</formula>
    </cfRule>
    <cfRule type="colorScale" priority="148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2">
    <cfRule type="cellIs" dxfId="739" priority="1479" operator="greaterThan">
      <formula>0</formula>
    </cfRule>
    <cfRule type="colorScale" priority="148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4">
    <cfRule type="cellIs" dxfId="738" priority="1477" operator="greaterThan">
      <formula>0</formula>
    </cfRule>
    <cfRule type="colorScale" priority="147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3">
    <cfRule type="cellIs" dxfId="737" priority="1475" operator="greaterThan">
      <formula>0</formula>
    </cfRule>
    <cfRule type="colorScale" priority="147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4">
    <cfRule type="cellIs" dxfId="736" priority="1473" operator="greaterThan">
      <formula>0</formula>
    </cfRule>
    <cfRule type="colorScale" priority="147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5">
    <cfRule type="cellIs" dxfId="735" priority="1471" operator="greaterThan">
      <formula>0</formula>
    </cfRule>
    <cfRule type="colorScale" priority="147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6">
    <cfRule type="cellIs" dxfId="734" priority="1469" operator="greaterThan">
      <formula>0</formula>
    </cfRule>
    <cfRule type="colorScale" priority="147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2">
    <cfRule type="cellIs" dxfId="733" priority="1467" operator="greaterThan">
      <formula>0</formula>
    </cfRule>
    <cfRule type="colorScale" priority="146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3">
    <cfRule type="cellIs" dxfId="732" priority="1465" operator="greaterThan">
      <formula>0</formula>
    </cfRule>
    <cfRule type="colorScale" priority="146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4">
    <cfRule type="cellIs" dxfId="731" priority="1463" operator="greaterThan">
      <formula>0</formula>
    </cfRule>
    <cfRule type="colorScale" priority="146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5">
    <cfRule type="cellIs" dxfId="730" priority="1461" operator="greaterThan">
      <formula>0</formula>
    </cfRule>
    <cfRule type="colorScale" priority="146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6">
    <cfRule type="cellIs" dxfId="729" priority="1459" operator="greaterThan">
      <formula>0</formula>
    </cfRule>
    <cfRule type="colorScale" priority="146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7">
    <cfRule type="cellIs" dxfId="728" priority="1457" operator="greaterThan">
      <formula>0</formula>
    </cfRule>
    <cfRule type="colorScale" priority="145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8">
    <cfRule type="cellIs" dxfId="727" priority="1455" operator="greaterThan">
      <formula>0</formula>
    </cfRule>
    <cfRule type="colorScale" priority="145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9">
    <cfRule type="cellIs" dxfId="726" priority="1453" operator="greaterThan">
      <formula>0</formula>
    </cfRule>
    <cfRule type="colorScale" priority="145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0">
    <cfRule type="cellIs" dxfId="725" priority="1451" operator="greaterThan">
      <formula>0</formula>
    </cfRule>
    <cfRule type="colorScale" priority="145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1">
    <cfRule type="cellIs" dxfId="724" priority="1449" operator="greaterThan">
      <formula>0</formula>
    </cfRule>
    <cfRule type="colorScale" priority="145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2">
    <cfRule type="cellIs" dxfId="723" priority="1447" operator="greaterThan">
      <formula>0</formula>
    </cfRule>
    <cfRule type="colorScale" priority="144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4">
    <cfRule type="cellIs" dxfId="722" priority="1445" operator="greaterThan">
      <formula>0</formula>
    </cfRule>
    <cfRule type="colorScale" priority="144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3">
    <cfRule type="cellIs" dxfId="721" priority="1443" operator="greaterThan">
      <formula>0</formula>
    </cfRule>
    <cfRule type="colorScale" priority="144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4">
    <cfRule type="cellIs" dxfId="720" priority="1441" operator="greaterThan">
      <formula>0</formula>
    </cfRule>
    <cfRule type="colorScale" priority="144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5">
    <cfRule type="cellIs" dxfId="719" priority="1439" operator="greaterThan">
      <formula>0</formula>
    </cfRule>
    <cfRule type="colorScale" priority="144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6">
    <cfRule type="cellIs" dxfId="718" priority="1437" operator="greaterThan">
      <formula>0</formula>
    </cfRule>
    <cfRule type="colorScale" priority="143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2">
    <cfRule type="cellIs" dxfId="717" priority="1435" operator="greaterThan">
      <formula>0</formula>
    </cfRule>
    <cfRule type="colorScale" priority="143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3">
    <cfRule type="cellIs" dxfId="716" priority="1433" operator="greaterThan">
      <formula>0</formula>
    </cfRule>
    <cfRule type="colorScale" priority="14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4">
    <cfRule type="cellIs" dxfId="715" priority="1431" operator="greaterThan">
      <formula>0</formula>
    </cfRule>
    <cfRule type="colorScale" priority="14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5">
    <cfRule type="cellIs" dxfId="714" priority="1429" operator="greaterThan">
      <formula>0</formula>
    </cfRule>
    <cfRule type="colorScale" priority="14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6">
    <cfRule type="cellIs" dxfId="713" priority="1427" operator="greaterThan">
      <formula>0</formula>
    </cfRule>
    <cfRule type="colorScale" priority="14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7">
    <cfRule type="cellIs" dxfId="712" priority="1425" operator="greaterThan">
      <formula>0</formula>
    </cfRule>
    <cfRule type="colorScale" priority="14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8">
    <cfRule type="cellIs" dxfId="711" priority="1423" operator="greaterThan">
      <formula>0</formula>
    </cfRule>
    <cfRule type="colorScale" priority="14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9">
    <cfRule type="cellIs" dxfId="710" priority="1421" operator="greaterThan">
      <formula>0</formula>
    </cfRule>
    <cfRule type="colorScale" priority="14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0">
    <cfRule type="cellIs" dxfId="709" priority="1419" operator="greaterThan">
      <formula>0</formula>
    </cfRule>
    <cfRule type="colorScale" priority="14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1">
    <cfRule type="cellIs" dxfId="708" priority="1417" operator="greaterThan">
      <formula>0</formula>
    </cfRule>
    <cfRule type="colorScale" priority="14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2">
    <cfRule type="cellIs" dxfId="707" priority="1415" operator="greaterThan">
      <formula>0</formula>
    </cfRule>
    <cfRule type="colorScale" priority="14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4">
    <cfRule type="cellIs" dxfId="706" priority="1413" operator="greaterThan">
      <formula>0</formula>
    </cfRule>
    <cfRule type="colorScale" priority="14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3">
    <cfRule type="cellIs" dxfId="705" priority="1411" operator="greaterThan">
      <formula>0</formula>
    </cfRule>
    <cfRule type="colorScale" priority="14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4">
    <cfRule type="cellIs" dxfId="704" priority="1409" operator="greaterThan">
      <formula>0</formula>
    </cfRule>
    <cfRule type="colorScale" priority="14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5">
    <cfRule type="cellIs" dxfId="703" priority="1407" operator="greaterThan">
      <formula>0</formula>
    </cfRule>
    <cfRule type="colorScale" priority="140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6">
    <cfRule type="cellIs" dxfId="702" priority="1405" operator="greaterThan">
      <formula>0</formula>
    </cfRule>
    <cfRule type="colorScale" priority="140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2">
    <cfRule type="cellIs" dxfId="701" priority="1403" operator="greaterThan">
      <formula>0</formula>
    </cfRule>
    <cfRule type="colorScale" priority="140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3">
    <cfRule type="cellIs" dxfId="700" priority="1401" operator="greaterThan">
      <formula>0</formula>
    </cfRule>
    <cfRule type="colorScale" priority="140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4">
    <cfRule type="cellIs" dxfId="699" priority="1399" operator="greaterThan">
      <formula>0</formula>
    </cfRule>
    <cfRule type="colorScale" priority="140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5">
    <cfRule type="cellIs" dxfId="698" priority="1397" operator="greaterThan">
      <formula>0</formula>
    </cfRule>
    <cfRule type="colorScale" priority="139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6">
    <cfRule type="cellIs" dxfId="697" priority="1395" operator="greaterThan">
      <formula>0</formula>
    </cfRule>
    <cfRule type="colorScale" priority="139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7">
    <cfRule type="cellIs" dxfId="696" priority="1393" operator="greaterThan">
      <formula>0</formula>
    </cfRule>
    <cfRule type="colorScale" priority="139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8">
    <cfRule type="cellIs" dxfId="695" priority="1391" operator="greaterThan">
      <formula>0</formula>
    </cfRule>
    <cfRule type="colorScale" priority="139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9">
    <cfRule type="cellIs" dxfId="694" priority="1389" operator="greaterThan">
      <formula>0</formula>
    </cfRule>
    <cfRule type="colorScale" priority="139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0">
    <cfRule type="cellIs" dxfId="693" priority="1387" operator="greaterThan">
      <formula>0</formula>
    </cfRule>
    <cfRule type="colorScale" priority="138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1">
    <cfRule type="cellIs" dxfId="692" priority="1385" operator="greaterThan">
      <formula>0</formula>
    </cfRule>
    <cfRule type="colorScale" priority="138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2">
    <cfRule type="cellIs" dxfId="691" priority="1383" operator="greaterThan">
      <formula>0</formula>
    </cfRule>
    <cfRule type="colorScale" priority="138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4">
    <cfRule type="cellIs" dxfId="690" priority="1381" operator="greaterThan">
      <formula>0</formula>
    </cfRule>
    <cfRule type="colorScale" priority="138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3">
    <cfRule type="cellIs" dxfId="689" priority="1379" operator="greaterThan">
      <formula>0</formula>
    </cfRule>
    <cfRule type="colorScale" priority="138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4">
    <cfRule type="cellIs" dxfId="688" priority="1377" operator="greaterThan">
      <formula>0</formula>
    </cfRule>
    <cfRule type="colorScale" priority="137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5">
    <cfRule type="cellIs" dxfId="687" priority="1375" operator="greaterThan">
      <formula>0</formula>
    </cfRule>
    <cfRule type="colorScale" priority="137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6">
    <cfRule type="cellIs" dxfId="686" priority="1373" operator="greaterThan">
      <formula>0</formula>
    </cfRule>
    <cfRule type="colorScale" priority="137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2">
    <cfRule type="cellIs" dxfId="685" priority="1371" operator="greaterThan">
      <formula>0</formula>
    </cfRule>
    <cfRule type="colorScale" priority="137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3">
    <cfRule type="cellIs" dxfId="684" priority="1369" operator="greaterThan">
      <formula>0</formula>
    </cfRule>
    <cfRule type="colorScale" priority="137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4">
    <cfRule type="cellIs" dxfId="683" priority="1367" operator="greaterThan">
      <formula>0</formula>
    </cfRule>
    <cfRule type="colorScale" priority="136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5">
    <cfRule type="cellIs" dxfId="682" priority="1365" operator="greaterThan">
      <formula>0</formula>
    </cfRule>
    <cfRule type="colorScale" priority="136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6">
    <cfRule type="cellIs" dxfId="681" priority="1363" operator="greaterThan">
      <formula>0</formula>
    </cfRule>
    <cfRule type="colorScale" priority="136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7">
    <cfRule type="cellIs" dxfId="680" priority="1361" operator="greaterThan">
      <formula>0</formula>
    </cfRule>
    <cfRule type="colorScale" priority="136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8">
    <cfRule type="cellIs" dxfId="679" priority="1359" operator="greaterThan">
      <formula>0</formula>
    </cfRule>
    <cfRule type="colorScale" priority="136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9">
    <cfRule type="cellIs" dxfId="678" priority="1357" operator="greaterThan">
      <formula>0</formula>
    </cfRule>
    <cfRule type="colorScale" priority="135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0">
    <cfRule type="cellIs" dxfId="677" priority="1355" operator="greaterThan">
      <formula>0</formula>
    </cfRule>
    <cfRule type="colorScale" priority="135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1">
    <cfRule type="cellIs" dxfId="676" priority="1353" operator="greaterThan">
      <formula>0</formula>
    </cfRule>
    <cfRule type="colorScale" priority="135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2">
    <cfRule type="cellIs" dxfId="675" priority="1351" operator="greaterThan">
      <formula>0</formula>
    </cfRule>
    <cfRule type="colorScale" priority="135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4">
    <cfRule type="cellIs" dxfId="674" priority="1349" operator="greaterThan">
      <formula>0</formula>
    </cfRule>
    <cfRule type="colorScale" priority="135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3">
    <cfRule type="cellIs" dxfId="673" priority="1347" operator="greaterThan">
      <formula>0</formula>
    </cfRule>
    <cfRule type="colorScale" priority="134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4">
    <cfRule type="cellIs" dxfId="672" priority="1345" operator="greaterThan">
      <formula>0</formula>
    </cfRule>
    <cfRule type="colorScale" priority="134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5">
    <cfRule type="cellIs" dxfId="671" priority="1343" operator="greaterThan">
      <formula>0</formula>
    </cfRule>
    <cfRule type="colorScale" priority="134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6">
    <cfRule type="cellIs" dxfId="670" priority="1341" operator="greaterThan">
      <formula>0</formula>
    </cfRule>
    <cfRule type="colorScale" priority="134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2">
    <cfRule type="cellIs" dxfId="669" priority="1339" operator="greaterThan">
      <formula>0</formula>
    </cfRule>
    <cfRule type="colorScale" priority="134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3">
    <cfRule type="cellIs" dxfId="668" priority="1337" operator="greaterThan">
      <formula>0</formula>
    </cfRule>
    <cfRule type="colorScale" priority="133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4">
    <cfRule type="cellIs" dxfId="667" priority="1335" operator="greaterThan">
      <formula>0</formula>
    </cfRule>
    <cfRule type="colorScale" priority="133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5">
    <cfRule type="cellIs" dxfId="666" priority="1333" operator="greaterThan">
      <formula>0</formula>
    </cfRule>
    <cfRule type="colorScale" priority="13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6">
    <cfRule type="cellIs" dxfId="665" priority="1331" operator="greaterThan">
      <formula>0</formula>
    </cfRule>
    <cfRule type="colorScale" priority="13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7">
    <cfRule type="cellIs" dxfId="664" priority="1329" operator="greaterThan">
      <formula>0</formula>
    </cfRule>
    <cfRule type="colorScale" priority="13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8">
    <cfRule type="cellIs" dxfId="663" priority="1327" operator="greaterThan">
      <formula>0</formula>
    </cfRule>
    <cfRule type="colorScale" priority="13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9">
    <cfRule type="cellIs" dxfId="662" priority="1325" operator="greaterThan">
      <formula>0</formula>
    </cfRule>
    <cfRule type="colorScale" priority="13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0">
    <cfRule type="cellIs" dxfId="661" priority="1323" operator="greaterThan">
      <formula>0</formula>
    </cfRule>
    <cfRule type="colorScale" priority="13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1">
    <cfRule type="cellIs" dxfId="660" priority="1321" operator="greaterThan">
      <formula>0</formula>
    </cfRule>
    <cfRule type="colorScale" priority="13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2">
    <cfRule type="cellIs" dxfId="659" priority="1319" operator="greaterThan">
      <formula>0</formula>
    </cfRule>
    <cfRule type="colorScale" priority="13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4">
    <cfRule type="cellIs" dxfId="658" priority="1317" operator="greaterThan">
      <formula>0</formula>
    </cfRule>
    <cfRule type="colorScale" priority="13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3">
    <cfRule type="cellIs" dxfId="657" priority="1315" operator="greaterThan">
      <formula>0</formula>
    </cfRule>
    <cfRule type="colorScale" priority="13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4">
    <cfRule type="cellIs" dxfId="656" priority="1313" operator="greaterThan">
      <formula>0</formula>
    </cfRule>
    <cfRule type="colorScale" priority="13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5">
    <cfRule type="cellIs" dxfId="655" priority="1311" operator="greaterThan">
      <formula>0</formula>
    </cfRule>
    <cfRule type="colorScale" priority="13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6">
    <cfRule type="cellIs" dxfId="654" priority="1309" operator="greaterThan">
      <formula>0</formula>
    </cfRule>
    <cfRule type="colorScale" priority="13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2">
    <cfRule type="cellIs" dxfId="653" priority="1307" operator="greaterThan">
      <formula>0</formula>
    </cfRule>
    <cfRule type="colorScale" priority="130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3">
    <cfRule type="cellIs" dxfId="652" priority="1305" operator="greaterThan">
      <formula>0</formula>
    </cfRule>
    <cfRule type="colorScale" priority="130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4">
    <cfRule type="cellIs" dxfId="651" priority="1303" operator="greaterThan">
      <formula>0</formula>
    </cfRule>
    <cfRule type="colorScale" priority="130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5">
    <cfRule type="cellIs" dxfId="650" priority="1301" operator="greaterThan">
      <formula>0</formula>
    </cfRule>
    <cfRule type="colorScale" priority="130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6">
    <cfRule type="cellIs" dxfId="649" priority="1299" operator="greaterThan">
      <formula>0</formula>
    </cfRule>
    <cfRule type="colorScale" priority="130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7">
    <cfRule type="cellIs" dxfId="648" priority="1297" operator="greaterThan">
      <formula>0</formula>
    </cfRule>
    <cfRule type="colorScale" priority="129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8">
    <cfRule type="cellIs" dxfId="647" priority="1295" operator="greaterThan">
      <formula>0</formula>
    </cfRule>
    <cfRule type="colorScale" priority="129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9">
    <cfRule type="cellIs" dxfId="646" priority="1293" operator="greaterThan">
      <formula>0</formula>
    </cfRule>
    <cfRule type="colorScale" priority="129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0">
    <cfRule type="cellIs" dxfId="645" priority="1291" operator="greaterThan">
      <formula>0</formula>
    </cfRule>
    <cfRule type="colorScale" priority="129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1">
    <cfRule type="cellIs" dxfId="644" priority="1289" operator="greaterThan">
      <formula>0</formula>
    </cfRule>
    <cfRule type="colorScale" priority="129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2">
    <cfRule type="cellIs" dxfId="643" priority="1287" operator="greaterThan">
      <formula>0</formula>
    </cfRule>
    <cfRule type="colorScale" priority="128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4">
    <cfRule type="cellIs" dxfId="642" priority="1285" operator="greaterThan">
      <formula>0</formula>
    </cfRule>
    <cfRule type="colorScale" priority="128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3">
    <cfRule type="cellIs" dxfId="641" priority="1283" operator="greaterThan">
      <formula>0</formula>
    </cfRule>
    <cfRule type="colorScale" priority="128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4">
    <cfRule type="cellIs" dxfId="640" priority="1281" operator="greaterThan">
      <formula>0</formula>
    </cfRule>
    <cfRule type="colorScale" priority="128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5">
    <cfRule type="cellIs" dxfId="639" priority="1279" operator="greaterThan">
      <formula>0</formula>
    </cfRule>
    <cfRule type="colorScale" priority="128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6">
    <cfRule type="cellIs" dxfId="638" priority="1277" operator="greaterThan">
      <formula>0</formula>
    </cfRule>
    <cfRule type="colorScale" priority="127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3">
    <cfRule type="cellIs" dxfId="637" priority="1275" operator="greaterThan">
      <formula>0</formula>
    </cfRule>
    <cfRule type="colorScale" priority="127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4">
    <cfRule type="cellIs" dxfId="636" priority="1273" operator="greaterThan">
      <formula>0</formula>
    </cfRule>
    <cfRule type="colorScale" priority="127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5">
    <cfRule type="cellIs" dxfId="635" priority="1271" operator="greaterThan">
      <formula>0</formula>
    </cfRule>
    <cfRule type="colorScale" priority="127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6">
    <cfRule type="cellIs" dxfId="634" priority="1269" operator="greaterThan">
      <formula>0</formula>
    </cfRule>
    <cfRule type="colorScale" priority="127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7">
    <cfRule type="cellIs" dxfId="633" priority="1267" operator="greaterThan">
      <formula>0</formula>
    </cfRule>
    <cfRule type="colorScale" priority="126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8">
    <cfRule type="cellIs" dxfId="632" priority="1265" operator="greaterThan">
      <formula>0</formula>
    </cfRule>
    <cfRule type="colorScale" priority="126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9">
    <cfRule type="cellIs" dxfId="631" priority="1263" operator="greaterThan">
      <formula>0</formula>
    </cfRule>
    <cfRule type="colorScale" priority="126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0">
    <cfRule type="cellIs" dxfId="630" priority="1261" operator="greaterThan">
      <formula>0</formula>
    </cfRule>
    <cfRule type="colorScale" priority="126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1">
    <cfRule type="cellIs" dxfId="629" priority="1259" operator="greaterThan">
      <formula>0</formula>
    </cfRule>
    <cfRule type="colorScale" priority="126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2">
    <cfRule type="cellIs" dxfId="628" priority="1257" operator="greaterThan">
      <formula>0</formula>
    </cfRule>
    <cfRule type="colorScale" priority="125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3">
    <cfRule type="cellIs" dxfId="627" priority="1255" operator="greaterThan">
      <formula>0</formula>
    </cfRule>
    <cfRule type="colorScale" priority="125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5">
    <cfRule type="cellIs" dxfId="626" priority="1253" operator="greaterThan">
      <formula>0</formula>
    </cfRule>
    <cfRule type="colorScale" priority="125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4">
    <cfRule type="cellIs" dxfId="625" priority="1251" operator="greaterThan">
      <formula>0</formula>
    </cfRule>
    <cfRule type="colorScale" priority="125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5">
    <cfRule type="cellIs" dxfId="624" priority="1249" operator="greaterThan">
      <formula>0</formula>
    </cfRule>
    <cfRule type="colorScale" priority="125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6">
    <cfRule type="cellIs" dxfId="623" priority="1247" operator="greaterThan">
      <formula>0</formula>
    </cfRule>
    <cfRule type="colorScale" priority="124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7">
    <cfRule type="cellIs" dxfId="622" priority="1245" operator="greaterThan">
      <formula>0</formula>
    </cfRule>
    <cfRule type="colorScale" priority="124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4">
    <cfRule type="cellIs" dxfId="621" priority="1243" operator="greaterThan">
      <formula>0</formula>
    </cfRule>
    <cfRule type="colorScale" priority="124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5">
    <cfRule type="cellIs" dxfId="620" priority="1241" operator="greaterThan">
      <formula>0</formula>
    </cfRule>
    <cfRule type="colorScale" priority="124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6">
    <cfRule type="cellIs" dxfId="619" priority="1239" operator="greaterThan">
      <formula>0</formula>
    </cfRule>
    <cfRule type="colorScale" priority="124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7">
    <cfRule type="cellIs" dxfId="618" priority="1237" operator="greaterThan">
      <formula>0</formula>
    </cfRule>
    <cfRule type="colorScale" priority="123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8">
    <cfRule type="cellIs" dxfId="617" priority="1235" operator="greaterThan">
      <formula>0</formula>
    </cfRule>
    <cfRule type="colorScale" priority="123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9">
    <cfRule type="cellIs" dxfId="616" priority="1233" operator="greaterThan">
      <formula>0</formula>
    </cfRule>
    <cfRule type="colorScale" priority="12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0">
    <cfRule type="cellIs" dxfId="615" priority="1231" operator="greaterThan">
      <formula>0</formula>
    </cfRule>
    <cfRule type="colorScale" priority="12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1">
    <cfRule type="cellIs" dxfId="614" priority="1229" operator="greaterThan">
      <formula>0</formula>
    </cfRule>
    <cfRule type="colorScale" priority="12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2">
    <cfRule type="cellIs" dxfId="613" priority="1227" operator="greaterThan">
      <formula>0</formula>
    </cfRule>
    <cfRule type="colorScale" priority="12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3">
    <cfRule type="cellIs" dxfId="612" priority="1225" operator="greaterThan">
      <formula>0</formula>
    </cfRule>
    <cfRule type="colorScale" priority="12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4">
    <cfRule type="cellIs" dxfId="611" priority="1223" operator="greaterThan">
      <formula>0</formula>
    </cfRule>
    <cfRule type="colorScale" priority="12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5">
    <cfRule type="cellIs" dxfId="610" priority="1221" operator="greaterThan">
      <formula>0</formula>
    </cfRule>
    <cfRule type="colorScale" priority="12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6">
    <cfRule type="cellIs" dxfId="609" priority="1219" operator="greaterThan">
      <formula>0</formula>
    </cfRule>
    <cfRule type="colorScale" priority="12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7">
    <cfRule type="cellIs" dxfId="608" priority="1217" operator="greaterThan">
      <formula>0</formula>
    </cfRule>
    <cfRule type="colorScale" priority="12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3">
    <cfRule type="cellIs" dxfId="607" priority="1215" operator="greaterThan">
      <formula>0</formula>
    </cfRule>
    <cfRule type="colorScale" priority="12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4">
    <cfRule type="cellIs" dxfId="606" priority="1213" operator="greaterThan">
      <formula>0</formula>
    </cfRule>
    <cfRule type="colorScale" priority="12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5">
    <cfRule type="cellIs" dxfId="605" priority="1211" operator="greaterThan">
      <formula>0</formula>
    </cfRule>
    <cfRule type="colorScale" priority="12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6">
    <cfRule type="cellIs" dxfId="604" priority="1209" operator="greaterThan">
      <formula>0</formula>
    </cfRule>
    <cfRule type="colorScale" priority="12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7">
    <cfRule type="cellIs" dxfId="603" priority="1207" operator="greaterThan">
      <formula>0</formula>
    </cfRule>
    <cfRule type="colorScale" priority="120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8">
    <cfRule type="cellIs" dxfId="602" priority="1205" operator="greaterThan">
      <formula>0</formula>
    </cfRule>
    <cfRule type="colorScale" priority="120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9">
    <cfRule type="cellIs" dxfId="601" priority="1203" operator="greaterThan">
      <formula>0</formula>
    </cfRule>
    <cfRule type="colorScale" priority="120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0">
    <cfRule type="cellIs" dxfId="600" priority="1201" operator="greaterThan">
      <formula>0</formula>
    </cfRule>
    <cfRule type="colorScale" priority="120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1">
    <cfRule type="cellIs" dxfId="599" priority="1199" operator="greaterThan">
      <formula>0</formula>
    </cfRule>
    <cfRule type="colorScale" priority="120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2">
    <cfRule type="cellIs" dxfId="598" priority="1197" operator="greaterThan">
      <formula>0</formula>
    </cfRule>
    <cfRule type="colorScale" priority="119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3">
    <cfRule type="cellIs" dxfId="597" priority="1195" operator="greaterThan">
      <formula>0</formula>
    </cfRule>
    <cfRule type="colorScale" priority="119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5">
    <cfRule type="cellIs" dxfId="596" priority="1193" operator="greaterThan">
      <formula>0</formula>
    </cfRule>
    <cfRule type="colorScale" priority="119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4">
    <cfRule type="cellIs" dxfId="595" priority="1191" operator="greaterThan">
      <formula>0</formula>
    </cfRule>
    <cfRule type="colorScale" priority="119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5">
    <cfRule type="cellIs" dxfId="594" priority="1189" operator="greaterThan">
      <formula>0</formula>
    </cfRule>
    <cfRule type="colorScale" priority="119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6">
    <cfRule type="cellIs" dxfId="593" priority="1187" operator="greaterThan">
      <formula>0</formula>
    </cfRule>
    <cfRule type="colorScale" priority="118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7">
    <cfRule type="cellIs" dxfId="592" priority="1185" operator="greaterThan">
      <formula>0</formula>
    </cfRule>
    <cfRule type="colorScale" priority="118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4">
    <cfRule type="cellIs" dxfId="591" priority="1183" operator="greaterThan">
      <formula>0</formula>
    </cfRule>
    <cfRule type="colorScale" priority="118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5">
    <cfRule type="cellIs" dxfId="590" priority="1181" operator="greaterThan">
      <formula>0</formula>
    </cfRule>
    <cfRule type="colorScale" priority="118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6">
    <cfRule type="cellIs" dxfId="589" priority="1179" operator="greaterThan">
      <formula>0</formula>
    </cfRule>
    <cfRule type="colorScale" priority="118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7">
    <cfRule type="cellIs" dxfId="588" priority="1177" operator="greaterThan">
      <formula>0</formula>
    </cfRule>
    <cfRule type="colorScale" priority="117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8">
    <cfRule type="cellIs" dxfId="587" priority="1175" operator="greaterThan">
      <formula>0</formula>
    </cfRule>
    <cfRule type="colorScale" priority="117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9">
    <cfRule type="cellIs" dxfId="586" priority="1173" operator="greaterThan">
      <formula>0</formula>
    </cfRule>
    <cfRule type="colorScale" priority="117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0">
    <cfRule type="cellIs" dxfId="585" priority="1171" operator="greaterThan">
      <formula>0</formula>
    </cfRule>
    <cfRule type="colorScale" priority="117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1">
    <cfRule type="cellIs" dxfId="584" priority="1169" operator="greaterThan">
      <formula>0</formula>
    </cfRule>
    <cfRule type="colorScale" priority="117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2">
    <cfRule type="cellIs" dxfId="583" priority="1167" operator="greaterThan">
      <formula>0</formula>
    </cfRule>
    <cfRule type="colorScale" priority="116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3">
    <cfRule type="cellIs" dxfId="582" priority="1165" operator="greaterThan">
      <formula>0</formula>
    </cfRule>
    <cfRule type="colorScale" priority="116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4">
    <cfRule type="cellIs" dxfId="581" priority="1163" operator="greaterThan">
      <formula>0</formula>
    </cfRule>
    <cfRule type="colorScale" priority="116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5">
    <cfRule type="cellIs" dxfId="580" priority="1161" operator="greaterThan">
      <formula>0</formula>
    </cfRule>
    <cfRule type="colorScale" priority="116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6">
    <cfRule type="cellIs" dxfId="579" priority="1159" operator="greaterThan">
      <formula>0</formula>
    </cfRule>
    <cfRule type="colorScale" priority="116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7">
    <cfRule type="cellIs" dxfId="578" priority="1157" operator="greaterThan">
      <formula>0</formula>
    </cfRule>
    <cfRule type="colorScale" priority="115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3">
    <cfRule type="cellIs" dxfId="577" priority="1155" operator="greaterThan">
      <formula>0</formula>
    </cfRule>
    <cfRule type="colorScale" priority="115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4">
    <cfRule type="cellIs" dxfId="576" priority="1153" operator="greaterThan">
      <formula>0</formula>
    </cfRule>
    <cfRule type="colorScale" priority="115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5">
    <cfRule type="cellIs" dxfId="575" priority="1151" operator="greaterThan">
      <formula>0</formula>
    </cfRule>
    <cfRule type="colorScale" priority="115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6">
    <cfRule type="cellIs" dxfId="574" priority="1149" operator="greaterThan">
      <formula>0</formula>
    </cfRule>
    <cfRule type="colorScale" priority="115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7">
    <cfRule type="cellIs" dxfId="573" priority="1147" operator="greaterThan">
      <formula>0</formula>
    </cfRule>
    <cfRule type="colorScale" priority="114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8">
    <cfRule type="cellIs" dxfId="572" priority="1145" operator="greaterThan">
      <formula>0</formula>
    </cfRule>
    <cfRule type="colorScale" priority="114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9">
    <cfRule type="cellIs" dxfId="571" priority="1143" operator="greaterThan">
      <formula>0</formula>
    </cfRule>
    <cfRule type="colorScale" priority="114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0">
    <cfRule type="cellIs" dxfId="570" priority="1141" operator="greaterThan">
      <formula>0</formula>
    </cfRule>
    <cfRule type="colorScale" priority="114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1">
    <cfRule type="cellIs" dxfId="569" priority="1139" operator="greaterThan">
      <formula>0</formula>
    </cfRule>
    <cfRule type="colorScale" priority="114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2">
    <cfRule type="cellIs" dxfId="568" priority="1137" operator="greaterThan">
      <formula>0</formula>
    </cfRule>
    <cfRule type="colorScale" priority="113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3">
    <cfRule type="cellIs" dxfId="567" priority="1135" operator="greaterThan">
      <formula>0</formula>
    </cfRule>
    <cfRule type="colorScale" priority="113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5">
    <cfRule type="cellIs" dxfId="566" priority="1133" operator="greaterThan">
      <formula>0</formula>
    </cfRule>
    <cfRule type="colorScale" priority="11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4">
    <cfRule type="cellIs" dxfId="565" priority="1131" operator="greaterThan">
      <formula>0</formula>
    </cfRule>
    <cfRule type="colorScale" priority="11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5">
    <cfRule type="cellIs" dxfId="564" priority="1129" operator="greaterThan">
      <formula>0</formula>
    </cfRule>
    <cfRule type="colorScale" priority="11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6">
    <cfRule type="cellIs" dxfId="563" priority="1127" operator="greaterThan">
      <formula>0</formula>
    </cfRule>
    <cfRule type="colorScale" priority="11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7">
    <cfRule type="cellIs" dxfId="562" priority="1125" operator="greaterThan">
      <formula>0</formula>
    </cfRule>
    <cfRule type="colorScale" priority="11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4">
    <cfRule type="cellIs" dxfId="561" priority="1123" operator="greaterThan">
      <formula>0</formula>
    </cfRule>
    <cfRule type="colorScale" priority="11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5">
    <cfRule type="cellIs" dxfId="560" priority="1121" operator="greaterThan">
      <formula>0</formula>
    </cfRule>
    <cfRule type="colorScale" priority="11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6">
    <cfRule type="cellIs" dxfId="559" priority="1119" operator="greaterThan">
      <formula>0</formula>
    </cfRule>
    <cfRule type="colorScale" priority="11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7">
    <cfRule type="cellIs" dxfId="558" priority="1117" operator="greaterThan">
      <formula>0</formula>
    </cfRule>
    <cfRule type="colorScale" priority="11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8">
    <cfRule type="cellIs" dxfId="557" priority="1115" operator="greaterThan">
      <formula>0</formula>
    </cfRule>
    <cfRule type="colorScale" priority="11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9">
    <cfRule type="cellIs" dxfId="556" priority="1113" operator="greaterThan">
      <formula>0</formula>
    </cfRule>
    <cfRule type="colorScale" priority="11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0">
    <cfRule type="cellIs" dxfId="555" priority="1111" operator="greaterThan">
      <formula>0</formula>
    </cfRule>
    <cfRule type="colorScale" priority="11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1">
    <cfRule type="cellIs" dxfId="554" priority="1109" operator="greaterThan">
      <formula>0</formula>
    </cfRule>
    <cfRule type="colorScale" priority="11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2">
    <cfRule type="cellIs" dxfId="553" priority="1107" operator="greaterThan">
      <formula>0</formula>
    </cfRule>
    <cfRule type="colorScale" priority="110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3">
    <cfRule type="cellIs" dxfId="552" priority="1105" operator="greaterThan">
      <formula>0</formula>
    </cfRule>
    <cfRule type="colorScale" priority="110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4">
    <cfRule type="cellIs" dxfId="551" priority="1103" operator="greaterThan">
      <formula>0</formula>
    </cfRule>
    <cfRule type="colorScale" priority="110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5">
    <cfRule type="cellIs" dxfId="550" priority="1101" operator="greaterThan">
      <formula>0</formula>
    </cfRule>
    <cfRule type="colorScale" priority="110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6">
    <cfRule type="cellIs" dxfId="549" priority="1099" operator="greaterThan">
      <formula>0</formula>
    </cfRule>
    <cfRule type="colorScale" priority="110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7">
    <cfRule type="cellIs" dxfId="548" priority="1097" operator="greaterThan">
      <formula>0</formula>
    </cfRule>
    <cfRule type="colorScale" priority="109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3">
    <cfRule type="cellIs" dxfId="547" priority="1095" operator="greaterThan">
      <formula>0</formula>
    </cfRule>
    <cfRule type="colorScale" priority="109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4">
    <cfRule type="cellIs" dxfId="546" priority="1093" operator="greaterThan">
      <formula>0</formula>
    </cfRule>
    <cfRule type="colorScale" priority="109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5">
    <cfRule type="cellIs" dxfId="545" priority="1091" operator="greaterThan">
      <formula>0</formula>
    </cfRule>
    <cfRule type="colorScale" priority="109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6">
    <cfRule type="cellIs" dxfId="544" priority="1089" operator="greaterThan">
      <formula>0</formula>
    </cfRule>
    <cfRule type="colorScale" priority="109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7">
    <cfRule type="cellIs" dxfId="543" priority="1087" operator="greaterThan">
      <formula>0</formula>
    </cfRule>
    <cfRule type="colorScale" priority="108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8">
    <cfRule type="cellIs" dxfId="542" priority="1085" operator="greaterThan">
      <formula>0</formula>
    </cfRule>
    <cfRule type="colorScale" priority="108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9">
    <cfRule type="cellIs" dxfId="541" priority="1083" operator="greaterThan">
      <formula>0</formula>
    </cfRule>
    <cfRule type="colorScale" priority="108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0">
    <cfRule type="cellIs" dxfId="540" priority="1081" operator="greaterThan">
      <formula>0</formula>
    </cfRule>
    <cfRule type="colorScale" priority="108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1">
    <cfRule type="cellIs" dxfId="539" priority="1079" operator="greaterThan">
      <formula>0</formula>
    </cfRule>
    <cfRule type="colorScale" priority="108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2">
    <cfRule type="cellIs" dxfId="538" priority="1077" operator="greaterThan">
      <formula>0</formula>
    </cfRule>
    <cfRule type="colorScale" priority="107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3">
    <cfRule type="cellIs" dxfId="537" priority="1075" operator="greaterThan">
      <formula>0</formula>
    </cfRule>
    <cfRule type="colorScale" priority="107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5">
    <cfRule type="cellIs" dxfId="536" priority="1073" operator="greaterThan">
      <formula>0</formula>
    </cfRule>
    <cfRule type="colorScale" priority="107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4">
    <cfRule type="cellIs" dxfId="535" priority="1071" operator="greaterThan">
      <formula>0</formula>
    </cfRule>
    <cfRule type="colorScale" priority="107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5">
    <cfRule type="cellIs" dxfId="534" priority="1069" operator="greaterThan">
      <formula>0</formula>
    </cfRule>
    <cfRule type="colorScale" priority="107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6">
    <cfRule type="cellIs" dxfId="533" priority="1067" operator="greaterThan">
      <formula>0</formula>
    </cfRule>
    <cfRule type="colorScale" priority="106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7">
    <cfRule type="cellIs" dxfId="532" priority="1065" operator="greaterThan">
      <formula>0</formula>
    </cfRule>
    <cfRule type="colorScale" priority="106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4">
    <cfRule type="cellIs" dxfId="531" priority="1063" operator="greaterThan">
      <formula>0</formula>
    </cfRule>
    <cfRule type="colorScale" priority="106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5">
    <cfRule type="cellIs" dxfId="530" priority="1061" operator="greaterThan">
      <formula>0</formula>
    </cfRule>
    <cfRule type="colorScale" priority="106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6">
    <cfRule type="cellIs" dxfId="529" priority="1059" operator="greaterThan">
      <formula>0</formula>
    </cfRule>
    <cfRule type="colorScale" priority="106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7">
    <cfRule type="cellIs" dxfId="528" priority="1057" operator="greaterThan">
      <formula>0</formula>
    </cfRule>
    <cfRule type="colorScale" priority="105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8">
    <cfRule type="cellIs" dxfId="527" priority="1055" operator="greaterThan">
      <formula>0</formula>
    </cfRule>
    <cfRule type="colorScale" priority="105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9">
    <cfRule type="cellIs" dxfId="526" priority="1053" operator="greaterThan">
      <formula>0</formula>
    </cfRule>
    <cfRule type="colorScale" priority="105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0">
    <cfRule type="cellIs" dxfId="525" priority="1051" operator="greaterThan">
      <formula>0</formula>
    </cfRule>
    <cfRule type="colorScale" priority="105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1">
    <cfRule type="cellIs" dxfId="524" priority="1049" operator="greaterThan">
      <formula>0</formula>
    </cfRule>
    <cfRule type="colorScale" priority="105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2">
    <cfRule type="cellIs" dxfId="523" priority="1047" operator="greaterThan">
      <formula>0</formula>
    </cfRule>
    <cfRule type="colorScale" priority="104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3">
    <cfRule type="cellIs" dxfId="522" priority="1045" operator="greaterThan">
      <formula>0</formula>
    </cfRule>
    <cfRule type="colorScale" priority="104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4">
    <cfRule type="cellIs" dxfId="521" priority="1043" operator="greaterThan">
      <formula>0</formula>
    </cfRule>
    <cfRule type="colorScale" priority="104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5">
    <cfRule type="cellIs" dxfId="520" priority="1041" operator="greaterThan">
      <formula>0</formula>
    </cfRule>
    <cfRule type="colorScale" priority="104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6">
    <cfRule type="cellIs" dxfId="519" priority="1039" operator="greaterThan">
      <formula>0</formula>
    </cfRule>
    <cfRule type="colorScale" priority="104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7">
    <cfRule type="cellIs" dxfId="518" priority="1037" operator="greaterThan">
      <formula>0</formula>
    </cfRule>
    <cfRule type="colorScale" priority="103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3">
    <cfRule type="cellIs" dxfId="517" priority="1035" operator="greaterThan">
      <formula>0</formula>
    </cfRule>
    <cfRule type="colorScale" priority="103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4">
    <cfRule type="cellIs" dxfId="516" priority="1033" operator="greaterThan">
      <formula>0</formula>
    </cfRule>
    <cfRule type="colorScale" priority="10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5">
    <cfRule type="cellIs" dxfId="515" priority="1031" operator="greaterThan">
      <formula>0</formula>
    </cfRule>
    <cfRule type="colorScale" priority="10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6">
    <cfRule type="cellIs" dxfId="514" priority="1029" operator="greaterThan">
      <formula>0</formula>
    </cfRule>
    <cfRule type="colorScale" priority="10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7">
    <cfRule type="cellIs" dxfId="513" priority="1027" operator="greaterThan">
      <formula>0</formula>
    </cfRule>
    <cfRule type="colorScale" priority="10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8">
    <cfRule type="cellIs" dxfId="512" priority="1025" operator="greaterThan">
      <formula>0</formula>
    </cfRule>
    <cfRule type="colorScale" priority="10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9">
    <cfRule type="cellIs" dxfId="511" priority="1023" operator="greaterThan">
      <formula>0</formula>
    </cfRule>
    <cfRule type="colorScale" priority="10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0">
    <cfRule type="cellIs" dxfId="510" priority="1021" operator="greaterThan">
      <formula>0</formula>
    </cfRule>
    <cfRule type="colorScale" priority="10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1">
    <cfRule type="cellIs" dxfId="509" priority="1019" operator="greaterThan">
      <formula>0</formula>
    </cfRule>
    <cfRule type="colorScale" priority="10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2">
    <cfRule type="cellIs" dxfId="508" priority="1017" operator="greaterThan">
      <formula>0</formula>
    </cfRule>
    <cfRule type="colorScale" priority="10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3">
    <cfRule type="cellIs" dxfId="507" priority="1015" operator="greaterThan">
      <formula>0</formula>
    </cfRule>
    <cfRule type="colorScale" priority="10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5">
    <cfRule type="cellIs" dxfId="506" priority="1013" operator="greaterThan">
      <formula>0</formula>
    </cfRule>
    <cfRule type="colorScale" priority="10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4">
    <cfRule type="cellIs" dxfId="505" priority="1011" operator="greaterThan">
      <formula>0</formula>
    </cfRule>
    <cfRule type="colorScale" priority="10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5">
    <cfRule type="cellIs" dxfId="504" priority="1009" operator="greaterThan">
      <formula>0</formula>
    </cfRule>
    <cfRule type="colorScale" priority="10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6">
    <cfRule type="cellIs" dxfId="503" priority="1007" operator="greaterThan">
      <formula>0</formula>
    </cfRule>
    <cfRule type="colorScale" priority="100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7">
    <cfRule type="cellIs" dxfId="502" priority="1005" operator="greaterThan">
      <formula>0</formula>
    </cfRule>
    <cfRule type="colorScale" priority="100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4">
    <cfRule type="cellIs" dxfId="501" priority="1003" operator="greaterThan">
      <formula>0</formula>
    </cfRule>
    <cfRule type="colorScale" priority="100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5">
    <cfRule type="cellIs" dxfId="500" priority="1001" operator="greaterThan">
      <formula>0</formula>
    </cfRule>
    <cfRule type="colorScale" priority="100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6">
    <cfRule type="cellIs" dxfId="499" priority="999" operator="greaterThan">
      <formula>0</formula>
    </cfRule>
    <cfRule type="colorScale" priority="100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7">
    <cfRule type="cellIs" dxfId="498" priority="997" operator="greaterThan">
      <formula>0</formula>
    </cfRule>
    <cfRule type="colorScale" priority="99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8">
    <cfRule type="cellIs" dxfId="497" priority="995" operator="greaterThan">
      <formula>0</formula>
    </cfRule>
    <cfRule type="colorScale" priority="99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9">
    <cfRule type="cellIs" dxfId="496" priority="993" operator="greaterThan">
      <formula>0</formula>
    </cfRule>
    <cfRule type="colorScale" priority="99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0">
    <cfRule type="cellIs" dxfId="495" priority="991" operator="greaterThan">
      <formula>0</formula>
    </cfRule>
    <cfRule type="colorScale" priority="99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1">
    <cfRule type="cellIs" dxfId="494" priority="989" operator="greaterThan">
      <formula>0</formula>
    </cfRule>
    <cfRule type="colorScale" priority="99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2">
    <cfRule type="cellIs" dxfId="493" priority="987" operator="greaterThan">
      <formula>0</formula>
    </cfRule>
    <cfRule type="colorScale" priority="98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3">
    <cfRule type="cellIs" dxfId="492" priority="985" operator="greaterThan">
      <formula>0</formula>
    </cfRule>
    <cfRule type="colorScale" priority="98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4">
    <cfRule type="cellIs" dxfId="491" priority="983" operator="greaterThan">
      <formula>0</formula>
    </cfRule>
    <cfRule type="colorScale" priority="98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5">
    <cfRule type="cellIs" dxfId="490" priority="981" operator="greaterThan">
      <formula>0</formula>
    </cfRule>
    <cfRule type="colorScale" priority="98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6">
    <cfRule type="cellIs" dxfId="489" priority="979" operator="greaterThan">
      <formula>0</formula>
    </cfRule>
    <cfRule type="colorScale" priority="98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7">
    <cfRule type="cellIs" dxfId="488" priority="977" operator="greaterThan">
      <formula>0</formula>
    </cfRule>
    <cfRule type="colorScale" priority="97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3">
    <cfRule type="cellIs" dxfId="487" priority="975" operator="greaterThan">
      <formula>0</formula>
    </cfRule>
    <cfRule type="colorScale" priority="97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4">
    <cfRule type="cellIs" dxfId="486" priority="973" operator="greaterThan">
      <formula>0</formula>
    </cfRule>
    <cfRule type="colorScale" priority="97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5">
    <cfRule type="cellIs" dxfId="485" priority="971" operator="greaterThan">
      <formula>0</formula>
    </cfRule>
    <cfRule type="colorScale" priority="97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6">
    <cfRule type="cellIs" dxfId="484" priority="969" operator="greaterThan">
      <formula>0</formula>
    </cfRule>
    <cfRule type="colorScale" priority="97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7">
    <cfRule type="cellIs" dxfId="483" priority="967" operator="greaterThan">
      <formula>0</formula>
    </cfRule>
    <cfRule type="colorScale" priority="96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8">
    <cfRule type="cellIs" dxfId="482" priority="965" operator="greaterThan">
      <formula>0</formula>
    </cfRule>
    <cfRule type="colorScale" priority="96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9">
    <cfRule type="cellIs" dxfId="481" priority="963" operator="greaterThan">
      <formula>0</formula>
    </cfRule>
    <cfRule type="colorScale" priority="96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0">
    <cfRule type="cellIs" dxfId="480" priority="961" operator="greaterThan">
      <formula>0</formula>
    </cfRule>
    <cfRule type="colorScale" priority="96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1">
    <cfRule type="cellIs" dxfId="479" priority="959" operator="greaterThan">
      <formula>0</formula>
    </cfRule>
    <cfRule type="colorScale" priority="96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2">
    <cfRule type="cellIs" dxfId="478" priority="957" operator="greaterThan">
      <formula>0</formula>
    </cfRule>
    <cfRule type="colorScale" priority="95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3">
    <cfRule type="cellIs" dxfId="477" priority="955" operator="greaterThan">
      <formula>0</formula>
    </cfRule>
    <cfRule type="colorScale" priority="95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5">
    <cfRule type="cellIs" dxfId="476" priority="953" operator="greaterThan">
      <formula>0</formula>
    </cfRule>
    <cfRule type="colorScale" priority="95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4">
    <cfRule type="cellIs" dxfId="475" priority="951" operator="greaterThan">
      <formula>0</formula>
    </cfRule>
    <cfRule type="colorScale" priority="95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5">
    <cfRule type="cellIs" dxfId="474" priority="949" operator="greaterThan">
      <formula>0</formula>
    </cfRule>
    <cfRule type="colorScale" priority="95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6">
    <cfRule type="cellIs" dxfId="473" priority="947" operator="greaterThan">
      <formula>0</formula>
    </cfRule>
    <cfRule type="colorScale" priority="94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7">
    <cfRule type="cellIs" dxfId="472" priority="945" operator="greaterThan">
      <formula>0</formula>
    </cfRule>
    <cfRule type="colorScale" priority="94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4">
    <cfRule type="cellIs" dxfId="471" priority="943" operator="greaterThan">
      <formula>0</formula>
    </cfRule>
    <cfRule type="colorScale" priority="94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5">
    <cfRule type="cellIs" dxfId="470" priority="941" operator="greaterThan">
      <formula>0</formula>
    </cfRule>
    <cfRule type="colorScale" priority="94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6">
    <cfRule type="cellIs" dxfId="469" priority="939" operator="greaterThan">
      <formula>0</formula>
    </cfRule>
    <cfRule type="colorScale" priority="94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7">
    <cfRule type="cellIs" dxfId="468" priority="937" operator="greaterThan">
      <formula>0</formula>
    </cfRule>
    <cfRule type="colorScale" priority="93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8">
    <cfRule type="cellIs" dxfId="467" priority="935" operator="greaterThan">
      <formula>0</formula>
    </cfRule>
    <cfRule type="colorScale" priority="93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9">
    <cfRule type="cellIs" dxfId="466" priority="933" operator="greaterThan">
      <formula>0</formula>
    </cfRule>
    <cfRule type="colorScale" priority="9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0">
    <cfRule type="cellIs" dxfId="465" priority="931" operator="greaterThan">
      <formula>0</formula>
    </cfRule>
    <cfRule type="colorScale" priority="9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1">
    <cfRule type="cellIs" dxfId="464" priority="929" operator="greaterThan">
      <formula>0</formula>
    </cfRule>
    <cfRule type="colorScale" priority="9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2">
    <cfRule type="cellIs" dxfId="463" priority="927" operator="greaterThan">
      <formula>0</formula>
    </cfRule>
    <cfRule type="colorScale" priority="9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3">
    <cfRule type="cellIs" dxfId="462" priority="925" operator="greaterThan">
      <formula>0</formula>
    </cfRule>
    <cfRule type="colorScale" priority="9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4">
    <cfRule type="cellIs" dxfId="461" priority="923" operator="greaterThan">
      <formula>0</formula>
    </cfRule>
    <cfRule type="colorScale" priority="9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5">
    <cfRule type="cellIs" dxfId="460" priority="921" operator="greaterThan">
      <formula>0</formula>
    </cfRule>
    <cfRule type="colorScale" priority="9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6">
    <cfRule type="cellIs" dxfId="459" priority="919" operator="greaterThan">
      <formula>0</formula>
    </cfRule>
    <cfRule type="colorScale" priority="9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7">
    <cfRule type="cellIs" dxfId="458" priority="917" operator="greaterThan">
      <formula>0</formula>
    </cfRule>
    <cfRule type="colorScale" priority="9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3">
    <cfRule type="cellIs" dxfId="457" priority="915" operator="greaterThan">
      <formula>0</formula>
    </cfRule>
    <cfRule type="colorScale" priority="9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4">
    <cfRule type="cellIs" dxfId="456" priority="913" operator="greaterThan">
      <formula>0</formula>
    </cfRule>
    <cfRule type="colorScale" priority="9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5">
    <cfRule type="cellIs" dxfId="455" priority="911" operator="greaterThan">
      <formula>0</formula>
    </cfRule>
    <cfRule type="colorScale" priority="9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6">
    <cfRule type="cellIs" dxfId="454" priority="909" operator="greaterThan">
      <formula>0</formula>
    </cfRule>
    <cfRule type="colorScale" priority="9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7">
    <cfRule type="cellIs" dxfId="453" priority="907" operator="greaterThan">
      <formula>0</formula>
    </cfRule>
    <cfRule type="colorScale" priority="90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8">
    <cfRule type="cellIs" dxfId="452" priority="905" operator="greaterThan">
      <formula>0</formula>
    </cfRule>
    <cfRule type="colorScale" priority="90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9">
    <cfRule type="cellIs" dxfId="451" priority="903" operator="greaterThan">
      <formula>0</formula>
    </cfRule>
    <cfRule type="colorScale" priority="90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0">
    <cfRule type="cellIs" dxfId="450" priority="901" operator="greaterThan">
      <formula>0</formula>
    </cfRule>
    <cfRule type="colorScale" priority="90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1">
    <cfRule type="cellIs" dxfId="449" priority="899" operator="greaterThan">
      <formula>0</formula>
    </cfRule>
    <cfRule type="colorScale" priority="90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2">
    <cfRule type="cellIs" dxfId="448" priority="897" operator="greaterThan">
      <formula>0</formula>
    </cfRule>
    <cfRule type="colorScale" priority="89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3">
    <cfRule type="cellIs" dxfId="447" priority="895" operator="greaterThan">
      <formula>0</formula>
    </cfRule>
    <cfRule type="colorScale" priority="89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5">
    <cfRule type="cellIs" dxfId="446" priority="893" operator="greaterThan">
      <formula>0</formula>
    </cfRule>
    <cfRule type="colorScale" priority="89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4">
    <cfRule type="cellIs" dxfId="445" priority="891" operator="greaterThan">
      <formula>0</formula>
    </cfRule>
    <cfRule type="colorScale" priority="89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5">
    <cfRule type="cellIs" dxfId="444" priority="889" operator="greaterThan">
      <formula>0</formula>
    </cfRule>
    <cfRule type="colorScale" priority="89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6">
    <cfRule type="cellIs" dxfId="443" priority="887" operator="greaterThan">
      <formula>0</formula>
    </cfRule>
    <cfRule type="colorScale" priority="88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7">
    <cfRule type="cellIs" dxfId="442" priority="885" operator="greaterThan">
      <formula>0</formula>
    </cfRule>
    <cfRule type="colorScale" priority="88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4">
    <cfRule type="cellIs" dxfId="441" priority="883" operator="greaterThan">
      <formula>0</formula>
    </cfRule>
    <cfRule type="colorScale" priority="88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5">
    <cfRule type="cellIs" dxfId="440" priority="881" operator="greaterThan">
      <formula>0</formula>
    </cfRule>
    <cfRule type="colorScale" priority="88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6">
    <cfRule type="cellIs" dxfId="439" priority="879" operator="greaterThan">
      <formula>0</formula>
    </cfRule>
    <cfRule type="colorScale" priority="88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7">
    <cfRule type="cellIs" dxfId="438" priority="877" operator="greaterThan">
      <formula>0</formula>
    </cfRule>
    <cfRule type="colorScale" priority="87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8">
    <cfRule type="cellIs" dxfId="437" priority="875" operator="greaterThan">
      <formula>0</formula>
    </cfRule>
    <cfRule type="colorScale" priority="87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9">
    <cfRule type="cellIs" dxfId="436" priority="873" operator="greaterThan">
      <formula>0</formula>
    </cfRule>
    <cfRule type="colorScale" priority="87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0">
    <cfRule type="cellIs" dxfId="435" priority="871" operator="greaterThan">
      <formula>0</formula>
    </cfRule>
    <cfRule type="colorScale" priority="87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1">
    <cfRule type="cellIs" dxfId="434" priority="869" operator="greaterThan">
      <formula>0</formula>
    </cfRule>
    <cfRule type="colorScale" priority="87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2">
    <cfRule type="cellIs" dxfId="433" priority="867" operator="greaterThan">
      <formula>0</formula>
    </cfRule>
    <cfRule type="colorScale" priority="86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3">
    <cfRule type="cellIs" dxfId="432" priority="865" operator="greaterThan">
      <formula>0</formula>
    </cfRule>
    <cfRule type="colorScale" priority="86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4">
    <cfRule type="cellIs" dxfId="431" priority="863" operator="greaterThan">
      <formula>0</formula>
    </cfRule>
    <cfRule type="colorScale" priority="86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5">
    <cfRule type="cellIs" dxfId="430" priority="861" operator="greaterThan">
      <formula>0</formula>
    </cfRule>
    <cfRule type="colorScale" priority="86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6">
    <cfRule type="cellIs" dxfId="429" priority="859" operator="greaterThan">
      <formula>0</formula>
    </cfRule>
    <cfRule type="colorScale" priority="86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7">
    <cfRule type="cellIs" dxfId="428" priority="857" operator="greaterThan">
      <formula>0</formula>
    </cfRule>
    <cfRule type="colorScale" priority="85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3">
    <cfRule type="cellIs" dxfId="427" priority="855" operator="greaterThan">
      <formula>0</formula>
    </cfRule>
    <cfRule type="colorScale" priority="85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4">
    <cfRule type="cellIs" dxfId="426" priority="853" operator="greaterThan">
      <formula>0</formula>
    </cfRule>
    <cfRule type="colorScale" priority="85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5">
    <cfRule type="cellIs" dxfId="425" priority="851" operator="greaterThan">
      <formula>0</formula>
    </cfRule>
    <cfRule type="colorScale" priority="85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6">
    <cfRule type="cellIs" dxfId="424" priority="849" operator="greaterThan">
      <formula>0</formula>
    </cfRule>
    <cfRule type="colorScale" priority="85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7">
    <cfRule type="cellIs" dxfId="423" priority="847" operator="greaterThan">
      <formula>0</formula>
    </cfRule>
    <cfRule type="colorScale" priority="84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8">
    <cfRule type="cellIs" dxfId="422" priority="845" operator="greaterThan">
      <formula>0</formula>
    </cfRule>
    <cfRule type="colorScale" priority="84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9">
    <cfRule type="cellIs" dxfId="421" priority="843" operator="greaterThan">
      <formula>0</formula>
    </cfRule>
    <cfRule type="colorScale" priority="84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0">
    <cfRule type="cellIs" dxfId="420" priority="841" operator="greaterThan">
      <formula>0</formula>
    </cfRule>
    <cfRule type="colorScale" priority="84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1">
    <cfRule type="cellIs" dxfId="419" priority="839" operator="greaterThan">
      <formula>0</formula>
    </cfRule>
    <cfRule type="colorScale" priority="84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2">
    <cfRule type="cellIs" dxfId="418" priority="837" operator="greaterThan">
      <formula>0</formula>
    </cfRule>
    <cfRule type="colorScale" priority="83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3">
    <cfRule type="cellIs" dxfId="417" priority="835" operator="greaterThan">
      <formula>0</formula>
    </cfRule>
    <cfRule type="colorScale" priority="83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5">
    <cfRule type="cellIs" dxfId="416" priority="833" operator="greaterThan">
      <formula>0</formula>
    </cfRule>
    <cfRule type="colorScale" priority="8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4">
    <cfRule type="cellIs" dxfId="415" priority="831" operator="greaterThan">
      <formula>0</formula>
    </cfRule>
    <cfRule type="colorScale" priority="8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5">
    <cfRule type="cellIs" dxfId="414" priority="829" operator="greaterThan">
      <formula>0</formula>
    </cfRule>
    <cfRule type="colorScale" priority="8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6">
    <cfRule type="cellIs" dxfId="413" priority="827" operator="greaterThan">
      <formula>0</formula>
    </cfRule>
    <cfRule type="colorScale" priority="8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7">
    <cfRule type="cellIs" dxfId="412" priority="825" operator="greaterThan">
      <formula>0</formula>
    </cfRule>
    <cfRule type="colorScale" priority="8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4">
    <cfRule type="cellIs" dxfId="411" priority="823" operator="greaterThan">
      <formula>0</formula>
    </cfRule>
    <cfRule type="colorScale" priority="8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5">
    <cfRule type="cellIs" dxfId="410" priority="821" operator="greaterThan">
      <formula>0</formula>
    </cfRule>
    <cfRule type="colorScale" priority="8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6">
    <cfRule type="cellIs" dxfId="409" priority="819" operator="greaterThan">
      <formula>0</formula>
    </cfRule>
    <cfRule type="colorScale" priority="8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7">
    <cfRule type="cellIs" dxfId="408" priority="817" operator="greaterThan">
      <formula>0</formula>
    </cfRule>
    <cfRule type="colorScale" priority="8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8">
    <cfRule type="cellIs" dxfId="407" priority="815" operator="greaterThan">
      <formula>0</formula>
    </cfRule>
    <cfRule type="colorScale" priority="8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9">
    <cfRule type="cellIs" dxfId="406" priority="813" operator="greaterThan">
      <formula>0</formula>
    </cfRule>
    <cfRule type="colorScale" priority="8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0">
    <cfRule type="cellIs" dxfId="405" priority="811" operator="greaterThan">
      <formula>0</formula>
    </cfRule>
    <cfRule type="colorScale" priority="8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1">
    <cfRule type="cellIs" dxfId="404" priority="809" operator="greaterThan">
      <formula>0</formula>
    </cfRule>
    <cfRule type="colorScale" priority="8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2">
    <cfRule type="cellIs" dxfId="403" priority="807" operator="greaterThan">
      <formula>0</formula>
    </cfRule>
    <cfRule type="colorScale" priority="80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3">
    <cfRule type="cellIs" dxfId="402" priority="805" operator="greaterThan">
      <formula>0</formula>
    </cfRule>
    <cfRule type="colorScale" priority="80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4">
    <cfRule type="cellIs" dxfId="401" priority="803" operator="greaterThan">
      <formula>0</formula>
    </cfRule>
    <cfRule type="colorScale" priority="80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5">
    <cfRule type="cellIs" dxfId="400" priority="801" operator="greaterThan">
      <formula>0</formula>
    </cfRule>
    <cfRule type="colorScale" priority="80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6">
    <cfRule type="cellIs" dxfId="399" priority="799" operator="greaterThan">
      <formula>0</formula>
    </cfRule>
    <cfRule type="colorScale" priority="80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7">
    <cfRule type="cellIs" dxfId="398" priority="797" operator="greaterThan">
      <formula>0</formula>
    </cfRule>
    <cfRule type="colorScale" priority="79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3">
    <cfRule type="cellIs" dxfId="397" priority="795" operator="greaterThan">
      <formula>0</formula>
    </cfRule>
    <cfRule type="colorScale" priority="79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4">
    <cfRule type="cellIs" dxfId="396" priority="793" operator="greaterThan">
      <formula>0</formula>
    </cfRule>
    <cfRule type="colorScale" priority="79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5">
    <cfRule type="cellIs" dxfId="395" priority="791" operator="greaterThan">
      <formula>0</formula>
    </cfRule>
    <cfRule type="colorScale" priority="79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6">
    <cfRule type="cellIs" dxfId="394" priority="789" operator="greaterThan">
      <formula>0</formula>
    </cfRule>
    <cfRule type="colorScale" priority="79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7">
    <cfRule type="cellIs" dxfId="393" priority="787" operator="greaterThan">
      <formula>0</formula>
    </cfRule>
    <cfRule type="colorScale" priority="78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8">
    <cfRule type="cellIs" dxfId="392" priority="785" operator="greaterThan">
      <formula>0</formula>
    </cfRule>
    <cfRule type="colorScale" priority="78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9">
    <cfRule type="cellIs" dxfId="391" priority="783" operator="greaterThan">
      <formula>0</formula>
    </cfRule>
    <cfRule type="colorScale" priority="78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0">
    <cfRule type="cellIs" dxfId="390" priority="781" operator="greaterThan">
      <formula>0</formula>
    </cfRule>
    <cfRule type="colorScale" priority="78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1">
    <cfRule type="cellIs" dxfId="389" priority="779" operator="greaterThan">
      <formula>0</formula>
    </cfRule>
    <cfRule type="colorScale" priority="78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2">
    <cfRule type="cellIs" dxfId="388" priority="777" operator="greaterThan">
      <formula>0</formula>
    </cfRule>
    <cfRule type="colorScale" priority="77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3">
    <cfRule type="cellIs" dxfId="387" priority="775" operator="greaterThan">
      <formula>0</formula>
    </cfRule>
    <cfRule type="colorScale" priority="77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5">
    <cfRule type="cellIs" dxfId="386" priority="773" operator="greaterThan">
      <formula>0</formula>
    </cfRule>
    <cfRule type="colorScale" priority="77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4">
    <cfRule type="cellIs" dxfId="385" priority="771" operator="greaterThan">
      <formula>0</formula>
    </cfRule>
    <cfRule type="colorScale" priority="77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5">
    <cfRule type="cellIs" dxfId="384" priority="769" operator="greaterThan">
      <formula>0</formula>
    </cfRule>
    <cfRule type="colorScale" priority="77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6">
    <cfRule type="cellIs" dxfId="383" priority="767" operator="greaterThan">
      <formula>0</formula>
    </cfRule>
    <cfRule type="colorScale" priority="76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7">
    <cfRule type="cellIs" dxfId="382" priority="765" operator="greaterThan">
      <formula>0</formula>
    </cfRule>
    <cfRule type="colorScale" priority="76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4">
    <cfRule type="cellIs" dxfId="381" priority="763" operator="greaterThan">
      <formula>0</formula>
    </cfRule>
    <cfRule type="colorScale" priority="76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5">
    <cfRule type="cellIs" dxfId="380" priority="761" operator="greaterThan">
      <formula>0</formula>
    </cfRule>
    <cfRule type="colorScale" priority="76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6">
    <cfRule type="cellIs" dxfId="379" priority="759" operator="greaterThan">
      <formula>0</formula>
    </cfRule>
    <cfRule type="colorScale" priority="76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7">
    <cfRule type="cellIs" dxfId="378" priority="757" operator="greaterThan">
      <formula>0</formula>
    </cfRule>
    <cfRule type="colorScale" priority="75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8">
    <cfRule type="cellIs" dxfId="377" priority="755" operator="greaterThan">
      <formula>0</formula>
    </cfRule>
    <cfRule type="colorScale" priority="75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9">
    <cfRule type="cellIs" dxfId="376" priority="753" operator="greaterThan">
      <formula>0</formula>
    </cfRule>
    <cfRule type="colorScale" priority="75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0">
    <cfRule type="cellIs" dxfId="375" priority="751" operator="greaterThan">
      <formula>0</formula>
    </cfRule>
    <cfRule type="colorScale" priority="75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1">
    <cfRule type="cellIs" dxfId="374" priority="749" operator="greaterThan">
      <formula>0</formula>
    </cfRule>
    <cfRule type="colorScale" priority="75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2">
    <cfRule type="cellIs" dxfId="373" priority="747" operator="greaterThan">
      <formula>0</formula>
    </cfRule>
    <cfRule type="colorScale" priority="74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3">
    <cfRule type="cellIs" dxfId="372" priority="745" operator="greaterThan">
      <formula>0</formula>
    </cfRule>
    <cfRule type="colorScale" priority="74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4">
    <cfRule type="cellIs" dxfId="371" priority="743" operator="greaterThan">
      <formula>0</formula>
    </cfRule>
    <cfRule type="colorScale" priority="74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5">
    <cfRule type="cellIs" dxfId="370" priority="741" operator="greaterThan">
      <formula>0</formula>
    </cfRule>
    <cfRule type="colorScale" priority="74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6">
    <cfRule type="cellIs" dxfId="369" priority="739" operator="greaterThan">
      <formula>0</formula>
    </cfRule>
    <cfRule type="colorScale" priority="74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7">
    <cfRule type="cellIs" dxfId="368" priority="737" operator="greaterThan">
      <formula>0</formula>
    </cfRule>
    <cfRule type="colorScale" priority="73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2">
    <cfRule type="cellIs" dxfId="367" priority="735" operator="greaterThan">
      <formula>0</formula>
    </cfRule>
    <cfRule type="colorScale" priority="73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3">
    <cfRule type="cellIs" dxfId="366" priority="733" operator="greaterThan">
      <formula>0</formula>
    </cfRule>
    <cfRule type="colorScale" priority="7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4">
    <cfRule type="cellIs" dxfId="365" priority="731" operator="greaterThan">
      <formula>0</formula>
    </cfRule>
    <cfRule type="colorScale" priority="7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5">
    <cfRule type="cellIs" dxfId="364" priority="729" operator="greaterThan">
      <formula>0</formula>
    </cfRule>
    <cfRule type="colorScale" priority="7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6">
    <cfRule type="cellIs" dxfId="363" priority="727" operator="greaterThan">
      <formula>0</formula>
    </cfRule>
    <cfRule type="colorScale" priority="7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7">
    <cfRule type="cellIs" dxfId="362" priority="725" operator="greaterThan">
      <formula>0</formula>
    </cfRule>
    <cfRule type="colorScale" priority="7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8">
    <cfRule type="cellIs" dxfId="361" priority="723" operator="greaterThan">
      <formula>0</formula>
    </cfRule>
    <cfRule type="colorScale" priority="7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9">
    <cfRule type="cellIs" dxfId="360" priority="721" operator="greaterThan">
      <formula>0</formula>
    </cfRule>
    <cfRule type="colorScale" priority="7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0">
    <cfRule type="cellIs" dxfId="359" priority="719" operator="greaterThan">
      <formula>0</formula>
    </cfRule>
    <cfRule type="colorScale" priority="7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1">
    <cfRule type="cellIs" dxfId="358" priority="717" operator="greaterThan">
      <formula>0</formula>
    </cfRule>
    <cfRule type="colorScale" priority="7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2">
    <cfRule type="cellIs" dxfId="357" priority="715" operator="greaterThan">
      <formula>0</formula>
    </cfRule>
    <cfRule type="colorScale" priority="7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4">
    <cfRule type="cellIs" dxfId="356" priority="713" operator="greaterThan">
      <formula>0</formula>
    </cfRule>
    <cfRule type="colorScale" priority="7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3">
    <cfRule type="cellIs" dxfId="355" priority="711" operator="greaterThan">
      <formula>0</formula>
    </cfRule>
    <cfRule type="colorScale" priority="7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4">
    <cfRule type="cellIs" dxfId="354" priority="709" operator="greaterThan">
      <formula>0</formula>
    </cfRule>
    <cfRule type="colorScale" priority="7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5">
    <cfRule type="cellIs" dxfId="353" priority="707" operator="greaterThan">
      <formula>0</formula>
    </cfRule>
    <cfRule type="colorScale" priority="70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6">
    <cfRule type="cellIs" dxfId="352" priority="705" operator="greaterThan">
      <formula>0</formula>
    </cfRule>
    <cfRule type="colorScale" priority="70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2">
    <cfRule type="cellIs" dxfId="351" priority="703" operator="greaterThan">
      <formula>0</formula>
    </cfRule>
    <cfRule type="colorScale" priority="70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3">
    <cfRule type="cellIs" dxfId="350" priority="701" operator="greaterThan">
      <formula>0</formula>
    </cfRule>
    <cfRule type="colorScale" priority="70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4">
    <cfRule type="cellIs" dxfId="349" priority="699" operator="greaterThan">
      <formula>0</formula>
    </cfRule>
    <cfRule type="colorScale" priority="70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5">
    <cfRule type="cellIs" dxfId="348" priority="697" operator="greaterThan">
      <formula>0</formula>
    </cfRule>
    <cfRule type="colorScale" priority="69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6">
    <cfRule type="cellIs" dxfId="347" priority="695" operator="greaterThan">
      <formula>0</formula>
    </cfRule>
    <cfRule type="colorScale" priority="69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7">
    <cfRule type="cellIs" dxfId="346" priority="693" operator="greaterThan">
      <formula>0</formula>
    </cfRule>
    <cfRule type="colorScale" priority="69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8">
    <cfRule type="cellIs" dxfId="345" priority="691" operator="greaterThan">
      <formula>0</formula>
    </cfRule>
    <cfRule type="colorScale" priority="69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9">
    <cfRule type="cellIs" dxfId="344" priority="689" operator="greaterThan">
      <formula>0</formula>
    </cfRule>
    <cfRule type="colorScale" priority="69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0">
    <cfRule type="cellIs" dxfId="343" priority="687" operator="greaterThan">
      <formula>0</formula>
    </cfRule>
    <cfRule type="colorScale" priority="68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1">
    <cfRule type="cellIs" dxfId="342" priority="685" operator="greaterThan">
      <formula>0</formula>
    </cfRule>
    <cfRule type="colorScale" priority="68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2">
    <cfRule type="cellIs" dxfId="341" priority="683" operator="greaterThan">
      <formula>0</formula>
    </cfRule>
    <cfRule type="colorScale" priority="68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4">
    <cfRule type="cellIs" dxfId="340" priority="681" operator="greaterThan">
      <formula>0</formula>
    </cfRule>
    <cfRule type="colorScale" priority="68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3">
    <cfRule type="cellIs" dxfId="339" priority="679" operator="greaterThan">
      <formula>0</formula>
    </cfRule>
    <cfRule type="colorScale" priority="68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4">
    <cfRule type="cellIs" dxfId="338" priority="677" operator="greaterThan">
      <formula>0</formula>
    </cfRule>
    <cfRule type="colorScale" priority="67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5">
    <cfRule type="cellIs" dxfId="337" priority="675" operator="greaterThan">
      <formula>0</formula>
    </cfRule>
    <cfRule type="colorScale" priority="67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6">
    <cfRule type="cellIs" dxfId="336" priority="673" operator="greaterThan">
      <formula>0</formula>
    </cfRule>
    <cfRule type="colorScale" priority="67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2">
    <cfRule type="cellIs" dxfId="335" priority="671" operator="greaterThan">
      <formula>0</formula>
    </cfRule>
    <cfRule type="colorScale" priority="67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3">
    <cfRule type="cellIs" dxfId="334" priority="669" operator="greaterThan">
      <formula>0</formula>
    </cfRule>
    <cfRule type="colorScale" priority="67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4">
    <cfRule type="cellIs" dxfId="333" priority="667" operator="greaterThan">
      <formula>0</formula>
    </cfRule>
    <cfRule type="colorScale" priority="66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5">
    <cfRule type="cellIs" dxfId="332" priority="665" operator="greaterThan">
      <formula>0</formula>
    </cfRule>
    <cfRule type="colorScale" priority="66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6">
    <cfRule type="cellIs" dxfId="331" priority="663" operator="greaterThan">
      <formula>0</formula>
    </cfRule>
    <cfRule type="colorScale" priority="66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7">
    <cfRule type="cellIs" dxfId="330" priority="661" operator="greaterThan">
      <formula>0</formula>
    </cfRule>
    <cfRule type="colorScale" priority="66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8">
    <cfRule type="cellIs" dxfId="329" priority="659" operator="greaterThan">
      <formula>0</formula>
    </cfRule>
    <cfRule type="colorScale" priority="66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9">
    <cfRule type="cellIs" dxfId="328" priority="657" operator="greaterThan">
      <formula>0</formula>
    </cfRule>
    <cfRule type="colorScale" priority="65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0">
    <cfRule type="cellIs" dxfId="327" priority="655" operator="greaterThan">
      <formula>0</formula>
    </cfRule>
    <cfRule type="colorScale" priority="65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1">
    <cfRule type="cellIs" dxfId="326" priority="653" operator="greaterThan">
      <formula>0</formula>
    </cfRule>
    <cfRule type="colorScale" priority="65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2">
    <cfRule type="cellIs" dxfId="325" priority="651" operator="greaterThan">
      <formula>0</formula>
    </cfRule>
    <cfRule type="colorScale" priority="65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4">
    <cfRule type="cellIs" dxfId="324" priority="649" operator="greaterThan">
      <formula>0</formula>
    </cfRule>
    <cfRule type="colorScale" priority="65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3">
    <cfRule type="cellIs" dxfId="323" priority="647" operator="greaterThan">
      <formula>0</formula>
    </cfRule>
    <cfRule type="colorScale" priority="64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4">
    <cfRule type="cellIs" dxfId="322" priority="645" operator="greaterThan">
      <formula>0</formula>
    </cfRule>
    <cfRule type="colorScale" priority="64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5">
    <cfRule type="cellIs" dxfId="321" priority="643" operator="greaterThan">
      <formula>0</formula>
    </cfRule>
    <cfRule type="colorScale" priority="64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6">
    <cfRule type="cellIs" dxfId="320" priority="641" operator="greaterThan">
      <formula>0</formula>
    </cfRule>
    <cfRule type="colorScale" priority="64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2">
    <cfRule type="cellIs" dxfId="319" priority="639" operator="greaterThan">
      <formula>0</formula>
    </cfRule>
    <cfRule type="colorScale" priority="64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3">
    <cfRule type="cellIs" dxfId="318" priority="637" operator="greaterThan">
      <formula>0</formula>
    </cfRule>
    <cfRule type="colorScale" priority="63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4">
    <cfRule type="cellIs" dxfId="317" priority="635" operator="greaterThan">
      <formula>0</formula>
    </cfRule>
    <cfRule type="colorScale" priority="63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5">
    <cfRule type="cellIs" dxfId="316" priority="633" operator="greaterThan">
      <formula>0</formula>
    </cfRule>
    <cfRule type="colorScale" priority="6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6">
    <cfRule type="cellIs" dxfId="315" priority="631" operator="greaterThan">
      <formula>0</formula>
    </cfRule>
    <cfRule type="colorScale" priority="6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7">
    <cfRule type="cellIs" dxfId="314" priority="629" operator="greaterThan">
      <formula>0</formula>
    </cfRule>
    <cfRule type="colorScale" priority="6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8">
    <cfRule type="cellIs" dxfId="313" priority="627" operator="greaterThan">
      <formula>0</formula>
    </cfRule>
    <cfRule type="colorScale" priority="6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9">
    <cfRule type="cellIs" dxfId="312" priority="625" operator="greaterThan">
      <formula>0</formula>
    </cfRule>
    <cfRule type="colorScale" priority="6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0">
    <cfRule type="cellIs" dxfId="311" priority="623" operator="greaterThan">
      <formula>0</formula>
    </cfRule>
    <cfRule type="colorScale" priority="6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1">
    <cfRule type="cellIs" dxfId="310" priority="621" operator="greaterThan">
      <formula>0</formula>
    </cfRule>
    <cfRule type="colorScale" priority="6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2">
    <cfRule type="cellIs" dxfId="309" priority="619" operator="greaterThan">
      <formula>0</formula>
    </cfRule>
    <cfRule type="colorScale" priority="6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4">
    <cfRule type="cellIs" dxfId="308" priority="617" operator="greaterThan">
      <formula>0</formula>
    </cfRule>
    <cfRule type="colorScale" priority="6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3">
    <cfRule type="cellIs" dxfId="307" priority="615" operator="greaterThan">
      <formula>0</formula>
    </cfRule>
    <cfRule type="colorScale" priority="6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4">
    <cfRule type="cellIs" dxfId="306" priority="613" operator="greaterThan">
      <formula>0</formula>
    </cfRule>
    <cfRule type="colorScale" priority="6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5">
    <cfRule type="cellIs" dxfId="305" priority="611" operator="greaterThan">
      <formula>0</formula>
    </cfRule>
    <cfRule type="colorScale" priority="6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6">
    <cfRule type="cellIs" dxfId="304" priority="609" operator="greaterThan">
      <formula>0</formula>
    </cfRule>
    <cfRule type="colorScale" priority="6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2">
    <cfRule type="cellIs" dxfId="303" priority="607" operator="greaterThan">
      <formula>0</formula>
    </cfRule>
    <cfRule type="colorScale" priority="60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3">
    <cfRule type="cellIs" dxfId="302" priority="605" operator="greaterThan">
      <formula>0</formula>
    </cfRule>
    <cfRule type="colorScale" priority="60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4">
    <cfRule type="cellIs" dxfId="301" priority="603" operator="greaterThan">
      <formula>0</formula>
    </cfRule>
    <cfRule type="colorScale" priority="60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5">
    <cfRule type="cellIs" dxfId="300" priority="601" operator="greaterThan">
      <formula>0</formula>
    </cfRule>
    <cfRule type="colorScale" priority="60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6">
    <cfRule type="cellIs" dxfId="299" priority="599" operator="greaterThan">
      <formula>0</formula>
    </cfRule>
    <cfRule type="colorScale" priority="60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7">
    <cfRule type="cellIs" dxfId="298" priority="597" operator="greaterThan">
      <formula>0</formula>
    </cfRule>
    <cfRule type="colorScale" priority="59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8">
    <cfRule type="cellIs" dxfId="297" priority="595" operator="greaterThan">
      <formula>0</formula>
    </cfRule>
    <cfRule type="colorScale" priority="59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9">
    <cfRule type="cellIs" dxfId="296" priority="593" operator="greaterThan">
      <formula>0</formula>
    </cfRule>
    <cfRule type="colorScale" priority="59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0">
    <cfRule type="cellIs" dxfId="295" priority="591" operator="greaterThan">
      <formula>0</formula>
    </cfRule>
    <cfRule type="colorScale" priority="59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1">
    <cfRule type="cellIs" dxfId="294" priority="589" operator="greaterThan">
      <formula>0</formula>
    </cfRule>
    <cfRule type="colorScale" priority="59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2">
    <cfRule type="cellIs" dxfId="293" priority="587" operator="greaterThan">
      <formula>0</formula>
    </cfRule>
    <cfRule type="colorScale" priority="58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4">
    <cfRule type="cellIs" dxfId="292" priority="585" operator="greaterThan">
      <formula>0</formula>
    </cfRule>
    <cfRule type="colorScale" priority="58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3">
    <cfRule type="cellIs" dxfId="291" priority="583" operator="greaterThan">
      <formula>0</formula>
    </cfRule>
    <cfRule type="colorScale" priority="58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4">
    <cfRule type="cellIs" dxfId="290" priority="581" operator="greaterThan">
      <formula>0</formula>
    </cfRule>
    <cfRule type="colorScale" priority="58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5">
    <cfRule type="cellIs" dxfId="289" priority="579" operator="greaterThan">
      <formula>0</formula>
    </cfRule>
    <cfRule type="colorScale" priority="58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6">
    <cfRule type="cellIs" dxfId="288" priority="577" operator="greaterThan">
      <formula>0</formula>
    </cfRule>
    <cfRule type="colorScale" priority="57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2">
    <cfRule type="cellIs" dxfId="287" priority="575" operator="greaterThan">
      <formula>0</formula>
    </cfRule>
    <cfRule type="colorScale" priority="57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3">
    <cfRule type="cellIs" dxfId="286" priority="573" operator="greaterThan">
      <formula>0</formula>
    </cfRule>
    <cfRule type="colorScale" priority="57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4">
    <cfRule type="cellIs" dxfId="285" priority="571" operator="greaterThan">
      <formula>0</formula>
    </cfRule>
    <cfRule type="colorScale" priority="57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5">
    <cfRule type="cellIs" dxfId="284" priority="569" operator="greaterThan">
      <formula>0</formula>
    </cfRule>
    <cfRule type="colorScale" priority="57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6">
    <cfRule type="cellIs" dxfId="283" priority="567" operator="greaterThan">
      <formula>0</formula>
    </cfRule>
    <cfRule type="colorScale" priority="56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7">
    <cfRule type="cellIs" dxfId="282" priority="565" operator="greaterThan">
      <formula>0</formula>
    </cfRule>
    <cfRule type="colorScale" priority="56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8">
    <cfRule type="cellIs" dxfId="281" priority="563" operator="greaterThan">
      <formula>0</formula>
    </cfRule>
    <cfRule type="colorScale" priority="56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9">
    <cfRule type="cellIs" dxfId="280" priority="561" operator="greaterThan">
      <formula>0</formula>
    </cfRule>
    <cfRule type="colorScale" priority="56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0">
    <cfRule type="cellIs" dxfId="279" priority="559" operator="greaterThan">
      <formula>0</formula>
    </cfRule>
    <cfRule type="colorScale" priority="56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1">
    <cfRule type="cellIs" dxfId="278" priority="557" operator="greaterThan">
      <formula>0</formula>
    </cfRule>
    <cfRule type="colorScale" priority="55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2">
    <cfRule type="cellIs" dxfId="277" priority="555" operator="greaterThan">
      <formula>0</formula>
    </cfRule>
    <cfRule type="colorScale" priority="55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4">
    <cfRule type="cellIs" dxfId="276" priority="553" operator="greaterThan">
      <formula>0</formula>
    </cfRule>
    <cfRule type="colorScale" priority="55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3">
    <cfRule type="cellIs" dxfId="275" priority="551" operator="greaterThan">
      <formula>0</formula>
    </cfRule>
    <cfRule type="colorScale" priority="55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4">
    <cfRule type="cellIs" dxfId="274" priority="549" operator="greaterThan">
      <formula>0</formula>
    </cfRule>
    <cfRule type="colorScale" priority="55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5">
    <cfRule type="cellIs" dxfId="273" priority="547" operator="greaterThan">
      <formula>0</formula>
    </cfRule>
    <cfRule type="colorScale" priority="54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6">
    <cfRule type="cellIs" dxfId="272" priority="545" operator="greaterThan">
      <formula>0</formula>
    </cfRule>
    <cfRule type="colorScale" priority="54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2">
    <cfRule type="cellIs" dxfId="271" priority="543" operator="greaterThan">
      <formula>0</formula>
    </cfRule>
    <cfRule type="colorScale" priority="54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3">
    <cfRule type="cellIs" dxfId="270" priority="541" operator="greaterThan">
      <formula>0</formula>
    </cfRule>
    <cfRule type="colorScale" priority="54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4">
    <cfRule type="cellIs" dxfId="269" priority="539" operator="greaterThan">
      <formula>0</formula>
    </cfRule>
    <cfRule type="colorScale" priority="54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5">
    <cfRule type="cellIs" dxfId="268" priority="537" operator="greaterThan">
      <formula>0</formula>
    </cfRule>
    <cfRule type="colorScale" priority="53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6">
    <cfRule type="cellIs" dxfId="267" priority="535" operator="greaterThan">
      <formula>0</formula>
    </cfRule>
    <cfRule type="colorScale" priority="53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7">
    <cfRule type="cellIs" dxfId="266" priority="533" operator="greaterThan">
      <formula>0</formula>
    </cfRule>
    <cfRule type="colorScale" priority="5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8">
    <cfRule type="cellIs" dxfId="265" priority="531" operator="greaterThan">
      <formula>0</formula>
    </cfRule>
    <cfRule type="colorScale" priority="5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9">
    <cfRule type="cellIs" dxfId="264" priority="529" operator="greaterThan">
      <formula>0</formula>
    </cfRule>
    <cfRule type="colorScale" priority="5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0">
    <cfRule type="cellIs" dxfId="263" priority="527" operator="greaterThan">
      <formula>0</formula>
    </cfRule>
    <cfRule type="colorScale" priority="5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1">
    <cfRule type="cellIs" dxfId="262" priority="525" operator="greaterThan">
      <formula>0</formula>
    </cfRule>
    <cfRule type="colorScale" priority="5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2">
    <cfRule type="cellIs" dxfId="261" priority="523" operator="greaterThan">
      <formula>0</formula>
    </cfRule>
    <cfRule type="colorScale" priority="5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4">
    <cfRule type="cellIs" dxfId="260" priority="521" operator="greaterThan">
      <formula>0</formula>
    </cfRule>
    <cfRule type="colorScale" priority="5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3">
    <cfRule type="cellIs" dxfId="259" priority="519" operator="greaterThan">
      <formula>0</formula>
    </cfRule>
    <cfRule type="colorScale" priority="5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4">
    <cfRule type="cellIs" dxfId="258" priority="517" operator="greaterThan">
      <formula>0</formula>
    </cfRule>
    <cfRule type="colorScale" priority="5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5">
    <cfRule type="cellIs" dxfId="257" priority="515" operator="greaterThan">
      <formula>0</formula>
    </cfRule>
    <cfRule type="colorScale" priority="5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6">
    <cfRule type="cellIs" dxfId="256" priority="513" operator="greaterThan">
      <formula>0</formula>
    </cfRule>
    <cfRule type="colorScale" priority="5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2">
    <cfRule type="cellIs" dxfId="255" priority="511" operator="greaterThan">
      <formula>0</formula>
    </cfRule>
    <cfRule type="colorScale" priority="5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3">
    <cfRule type="cellIs" dxfId="254" priority="509" operator="greaterThan">
      <formula>0</formula>
    </cfRule>
    <cfRule type="colorScale" priority="5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4">
    <cfRule type="cellIs" dxfId="253" priority="507" operator="greaterThan">
      <formula>0</formula>
    </cfRule>
    <cfRule type="colorScale" priority="50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5">
    <cfRule type="cellIs" dxfId="252" priority="505" operator="greaterThan">
      <formula>0</formula>
    </cfRule>
    <cfRule type="colorScale" priority="50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6">
    <cfRule type="cellIs" dxfId="251" priority="503" operator="greaterThan">
      <formula>0</formula>
    </cfRule>
    <cfRule type="colorScale" priority="50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7">
    <cfRule type="cellIs" dxfId="250" priority="501" operator="greaterThan">
      <formula>0</formula>
    </cfRule>
    <cfRule type="colorScale" priority="50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8">
    <cfRule type="cellIs" dxfId="249" priority="499" operator="greaterThan">
      <formula>0</formula>
    </cfRule>
    <cfRule type="colorScale" priority="50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9">
    <cfRule type="cellIs" dxfId="248" priority="497" operator="greaterThan">
      <formula>0</formula>
    </cfRule>
    <cfRule type="colorScale" priority="49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0">
    <cfRule type="cellIs" dxfId="247" priority="495" operator="greaterThan">
      <formula>0</formula>
    </cfRule>
    <cfRule type="colorScale" priority="49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1">
    <cfRule type="cellIs" dxfId="246" priority="493" operator="greaterThan">
      <formula>0</formula>
    </cfRule>
    <cfRule type="colorScale" priority="49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2">
    <cfRule type="cellIs" dxfId="245" priority="491" operator="greaterThan">
      <formula>0</formula>
    </cfRule>
    <cfRule type="colorScale" priority="49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4">
    <cfRule type="cellIs" dxfId="244" priority="489" operator="greaterThan">
      <formula>0</formula>
    </cfRule>
    <cfRule type="colorScale" priority="49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3">
    <cfRule type="cellIs" dxfId="243" priority="487" operator="greaterThan">
      <formula>0</formula>
    </cfRule>
    <cfRule type="colorScale" priority="48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4">
    <cfRule type="cellIs" dxfId="242" priority="485" operator="greaterThan">
      <formula>0</formula>
    </cfRule>
    <cfRule type="colorScale" priority="48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5">
    <cfRule type="cellIs" dxfId="241" priority="483" operator="greaterThan">
      <formula>0</formula>
    </cfRule>
    <cfRule type="colorScale" priority="48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6">
    <cfRule type="cellIs" dxfId="240" priority="481" operator="greaterThan">
      <formula>0</formula>
    </cfRule>
    <cfRule type="colorScale" priority="48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3">
    <cfRule type="cellIs" dxfId="239" priority="479" operator="greaterThan">
      <formula>0</formula>
    </cfRule>
    <cfRule type="colorScale" priority="48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4">
    <cfRule type="cellIs" dxfId="238" priority="477" operator="greaterThan">
      <formula>0</formula>
    </cfRule>
    <cfRule type="colorScale" priority="47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5">
    <cfRule type="cellIs" dxfId="237" priority="475" operator="greaterThan">
      <formula>0</formula>
    </cfRule>
    <cfRule type="colorScale" priority="47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6">
    <cfRule type="cellIs" dxfId="236" priority="473" operator="greaterThan">
      <formula>0</formula>
    </cfRule>
    <cfRule type="colorScale" priority="47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7">
    <cfRule type="cellIs" dxfId="235" priority="471" operator="greaterThan">
      <formula>0</formula>
    </cfRule>
    <cfRule type="colorScale" priority="47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8">
    <cfRule type="cellIs" dxfId="234" priority="469" operator="greaterThan">
      <formula>0</formula>
    </cfRule>
    <cfRule type="colorScale" priority="47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9">
    <cfRule type="cellIs" dxfId="233" priority="467" operator="greaterThan">
      <formula>0</formula>
    </cfRule>
    <cfRule type="colorScale" priority="46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0">
    <cfRule type="cellIs" dxfId="232" priority="465" operator="greaterThan">
      <formula>0</formula>
    </cfRule>
    <cfRule type="colorScale" priority="46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1">
    <cfRule type="cellIs" dxfId="231" priority="463" operator="greaterThan">
      <formula>0</formula>
    </cfRule>
    <cfRule type="colorScale" priority="46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2">
    <cfRule type="cellIs" dxfId="230" priority="461" operator="greaterThan">
      <formula>0</formula>
    </cfRule>
    <cfRule type="colorScale" priority="46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3">
    <cfRule type="cellIs" dxfId="229" priority="459" operator="greaterThan">
      <formula>0</formula>
    </cfRule>
    <cfRule type="colorScale" priority="46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5">
    <cfRule type="cellIs" dxfId="228" priority="457" operator="greaterThan">
      <formula>0</formula>
    </cfRule>
    <cfRule type="colorScale" priority="45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4">
    <cfRule type="cellIs" dxfId="227" priority="455" operator="greaterThan">
      <formula>0</formula>
    </cfRule>
    <cfRule type="colorScale" priority="45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5">
    <cfRule type="cellIs" dxfId="226" priority="453" operator="greaterThan">
      <formula>0</formula>
    </cfRule>
    <cfRule type="colorScale" priority="45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6">
    <cfRule type="cellIs" dxfId="225" priority="451" operator="greaterThan">
      <formula>0</formula>
    </cfRule>
    <cfRule type="colorScale" priority="45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7">
    <cfRule type="cellIs" dxfId="224" priority="449" operator="greaterThan">
      <formula>0</formula>
    </cfRule>
    <cfRule type="colorScale" priority="45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4">
    <cfRule type="cellIs" dxfId="223" priority="447" operator="greaterThan">
      <formula>0</formula>
    </cfRule>
    <cfRule type="colorScale" priority="44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5">
    <cfRule type="cellIs" dxfId="222" priority="445" operator="greaterThan">
      <formula>0</formula>
    </cfRule>
    <cfRule type="colorScale" priority="44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6">
    <cfRule type="cellIs" dxfId="221" priority="443" operator="greaterThan">
      <formula>0</formula>
    </cfRule>
    <cfRule type="colorScale" priority="44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7">
    <cfRule type="cellIs" dxfId="220" priority="441" operator="greaterThan">
      <formula>0</formula>
    </cfRule>
    <cfRule type="colorScale" priority="44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8">
    <cfRule type="cellIs" dxfId="219" priority="439" operator="greaterThan">
      <formula>0</formula>
    </cfRule>
    <cfRule type="colorScale" priority="44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9">
    <cfRule type="cellIs" dxfId="218" priority="437" operator="greaterThan">
      <formula>0</formula>
    </cfRule>
    <cfRule type="colorScale" priority="43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0">
    <cfRule type="cellIs" dxfId="217" priority="435" operator="greaterThan">
      <formula>0</formula>
    </cfRule>
    <cfRule type="colorScale" priority="43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1">
    <cfRule type="cellIs" dxfId="216" priority="433" operator="greaterThan">
      <formula>0</formula>
    </cfRule>
    <cfRule type="colorScale" priority="4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2">
    <cfRule type="cellIs" dxfId="215" priority="431" operator="greaterThan">
      <formula>0</formula>
    </cfRule>
    <cfRule type="colorScale" priority="4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3">
    <cfRule type="cellIs" dxfId="214" priority="429" operator="greaterThan">
      <formula>0</formula>
    </cfRule>
    <cfRule type="colorScale" priority="4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4">
    <cfRule type="cellIs" dxfId="213" priority="427" operator="greaterThan">
      <formula>0</formula>
    </cfRule>
    <cfRule type="colorScale" priority="4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5">
    <cfRule type="cellIs" dxfId="212" priority="425" operator="greaterThan">
      <formula>0</formula>
    </cfRule>
    <cfRule type="colorScale" priority="4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6">
    <cfRule type="cellIs" dxfId="211" priority="423" operator="greaterThan">
      <formula>0</formula>
    </cfRule>
    <cfRule type="colorScale" priority="4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7">
    <cfRule type="cellIs" dxfId="210" priority="421" operator="greaterThan">
      <formula>0</formula>
    </cfRule>
    <cfRule type="colorScale" priority="4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3">
    <cfRule type="cellIs" dxfId="209" priority="419" operator="greaterThan">
      <formula>0</formula>
    </cfRule>
    <cfRule type="colorScale" priority="4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4">
    <cfRule type="cellIs" dxfId="208" priority="417" operator="greaterThan">
      <formula>0</formula>
    </cfRule>
    <cfRule type="colorScale" priority="4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5">
    <cfRule type="cellIs" dxfId="207" priority="415" operator="greaterThan">
      <formula>0</formula>
    </cfRule>
    <cfRule type="colorScale" priority="4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6">
    <cfRule type="cellIs" dxfId="206" priority="413" operator="greaterThan">
      <formula>0</formula>
    </cfRule>
    <cfRule type="colorScale" priority="4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7">
    <cfRule type="cellIs" dxfId="205" priority="411" operator="greaterThan">
      <formula>0</formula>
    </cfRule>
    <cfRule type="colorScale" priority="4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8">
    <cfRule type="cellIs" dxfId="204" priority="409" operator="greaterThan">
      <formula>0</formula>
    </cfRule>
    <cfRule type="colorScale" priority="4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9">
    <cfRule type="cellIs" dxfId="203" priority="407" operator="greaterThan">
      <formula>0</formula>
    </cfRule>
    <cfRule type="colorScale" priority="40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0">
    <cfRule type="cellIs" dxfId="202" priority="405" operator="greaterThan">
      <formula>0</formula>
    </cfRule>
    <cfRule type="colorScale" priority="40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1">
    <cfRule type="cellIs" dxfId="201" priority="403" operator="greaterThan">
      <formula>0</formula>
    </cfRule>
    <cfRule type="colorScale" priority="40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2">
    <cfRule type="cellIs" dxfId="200" priority="401" operator="greaterThan">
      <formula>0</formula>
    </cfRule>
    <cfRule type="colorScale" priority="40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3">
    <cfRule type="cellIs" dxfId="199" priority="399" operator="greaterThan">
      <formula>0</formula>
    </cfRule>
    <cfRule type="colorScale" priority="40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5">
    <cfRule type="cellIs" dxfId="198" priority="397" operator="greaterThan">
      <formula>0</formula>
    </cfRule>
    <cfRule type="colorScale" priority="39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4">
    <cfRule type="cellIs" dxfId="197" priority="395" operator="greaterThan">
      <formula>0</formula>
    </cfRule>
    <cfRule type="colorScale" priority="39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5">
    <cfRule type="cellIs" dxfId="196" priority="393" operator="greaterThan">
      <formula>0</formula>
    </cfRule>
    <cfRule type="colorScale" priority="39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6">
    <cfRule type="cellIs" dxfId="195" priority="391" operator="greaterThan">
      <formula>0</formula>
    </cfRule>
    <cfRule type="colorScale" priority="39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7">
    <cfRule type="cellIs" dxfId="194" priority="389" operator="greaterThan">
      <formula>0</formula>
    </cfRule>
    <cfRule type="colorScale" priority="39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4">
    <cfRule type="cellIs" dxfId="193" priority="387" operator="greaterThan">
      <formula>0</formula>
    </cfRule>
    <cfRule type="colorScale" priority="38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5">
    <cfRule type="cellIs" dxfId="192" priority="385" operator="greaterThan">
      <formula>0</formula>
    </cfRule>
    <cfRule type="colorScale" priority="38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6">
    <cfRule type="cellIs" dxfId="191" priority="383" operator="greaterThan">
      <formula>0</formula>
    </cfRule>
    <cfRule type="colorScale" priority="38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7">
    <cfRule type="cellIs" dxfId="190" priority="381" operator="greaterThan">
      <formula>0</formula>
    </cfRule>
    <cfRule type="colorScale" priority="38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8">
    <cfRule type="cellIs" dxfId="189" priority="379" operator="greaterThan">
      <formula>0</formula>
    </cfRule>
    <cfRule type="colorScale" priority="38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9">
    <cfRule type="cellIs" dxfId="188" priority="377" operator="greaterThan">
      <formula>0</formula>
    </cfRule>
    <cfRule type="colorScale" priority="37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0">
    <cfRule type="cellIs" dxfId="187" priority="375" operator="greaterThan">
      <formula>0</formula>
    </cfRule>
    <cfRule type="colorScale" priority="37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1">
    <cfRule type="cellIs" dxfId="186" priority="373" operator="greaterThan">
      <formula>0</formula>
    </cfRule>
    <cfRule type="colorScale" priority="37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2">
    <cfRule type="cellIs" dxfId="185" priority="371" operator="greaterThan">
      <formula>0</formula>
    </cfRule>
    <cfRule type="colorScale" priority="37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3">
    <cfRule type="cellIs" dxfId="184" priority="369" operator="greaterThan">
      <formula>0</formula>
    </cfRule>
    <cfRule type="colorScale" priority="37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4">
    <cfRule type="cellIs" dxfId="183" priority="367" operator="greaterThan">
      <formula>0</formula>
    </cfRule>
    <cfRule type="colorScale" priority="36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5">
    <cfRule type="cellIs" dxfId="182" priority="365" operator="greaterThan">
      <formula>0</formula>
    </cfRule>
    <cfRule type="colorScale" priority="36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6">
    <cfRule type="cellIs" dxfId="181" priority="363" operator="greaterThan">
      <formula>0</formula>
    </cfRule>
    <cfRule type="colorScale" priority="36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7">
    <cfRule type="cellIs" dxfId="180" priority="361" operator="greaterThan">
      <formula>0</formula>
    </cfRule>
    <cfRule type="colorScale" priority="36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3">
    <cfRule type="cellIs" dxfId="179" priority="359" operator="greaterThan">
      <formula>0</formula>
    </cfRule>
    <cfRule type="colorScale" priority="36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4">
    <cfRule type="cellIs" dxfId="178" priority="357" operator="greaterThan">
      <formula>0</formula>
    </cfRule>
    <cfRule type="colorScale" priority="35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5">
    <cfRule type="cellIs" dxfId="177" priority="355" operator="greaterThan">
      <formula>0</formula>
    </cfRule>
    <cfRule type="colorScale" priority="35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6">
    <cfRule type="cellIs" dxfId="176" priority="353" operator="greaterThan">
      <formula>0</formula>
    </cfRule>
    <cfRule type="colorScale" priority="35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7">
    <cfRule type="cellIs" dxfId="175" priority="351" operator="greaterThan">
      <formula>0</formula>
    </cfRule>
    <cfRule type="colorScale" priority="35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8">
    <cfRule type="cellIs" dxfId="174" priority="349" operator="greaterThan">
      <formula>0</formula>
    </cfRule>
    <cfRule type="colorScale" priority="35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9">
    <cfRule type="cellIs" dxfId="173" priority="347" operator="greaterThan">
      <formula>0</formula>
    </cfRule>
    <cfRule type="colorScale" priority="34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0">
    <cfRule type="cellIs" dxfId="172" priority="345" operator="greaterThan">
      <formula>0</formula>
    </cfRule>
    <cfRule type="colorScale" priority="34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1">
    <cfRule type="cellIs" dxfId="171" priority="343" operator="greaterThan">
      <formula>0</formula>
    </cfRule>
    <cfRule type="colorScale" priority="34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2">
    <cfRule type="cellIs" dxfId="170" priority="341" operator="greaterThan">
      <formula>0</formula>
    </cfRule>
    <cfRule type="colorScale" priority="34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3">
    <cfRule type="cellIs" dxfId="169" priority="339" operator="greaterThan">
      <formula>0</formula>
    </cfRule>
    <cfRule type="colorScale" priority="34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5">
    <cfRule type="cellIs" dxfId="168" priority="337" operator="greaterThan">
      <formula>0</formula>
    </cfRule>
    <cfRule type="colorScale" priority="33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4">
    <cfRule type="cellIs" dxfId="167" priority="335" operator="greaterThan">
      <formula>0</formula>
    </cfRule>
    <cfRule type="colorScale" priority="33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5">
    <cfRule type="cellIs" dxfId="166" priority="333" operator="greaterThan">
      <formula>0</formula>
    </cfRule>
    <cfRule type="colorScale" priority="3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6">
    <cfRule type="cellIs" dxfId="165" priority="331" operator="greaterThan">
      <formula>0</formula>
    </cfRule>
    <cfRule type="colorScale" priority="3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7">
    <cfRule type="cellIs" dxfId="164" priority="329" operator="greaterThan">
      <formula>0</formula>
    </cfRule>
    <cfRule type="colorScale" priority="3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4">
    <cfRule type="cellIs" dxfId="163" priority="327" operator="greaterThan">
      <formula>0</formula>
    </cfRule>
    <cfRule type="colorScale" priority="3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5">
    <cfRule type="cellIs" dxfId="162" priority="325" operator="greaterThan">
      <formula>0</formula>
    </cfRule>
    <cfRule type="colorScale" priority="3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6">
    <cfRule type="cellIs" dxfId="161" priority="323" operator="greaterThan">
      <formula>0</formula>
    </cfRule>
    <cfRule type="colorScale" priority="3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7">
    <cfRule type="cellIs" dxfId="160" priority="321" operator="greaterThan">
      <formula>0</formula>
    </cfRule>
    <cfRule type="colorScale" priority="3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8">
    <cfRule type="cellIs" dxfId="159" priority="319" operator="greaterThan">
      <formula>0</formula>
    </cfRule>
    <cfRule type="colorScale" priority="3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9">
    <cfRule type="cellIs" dxfId="158" priority="317" operator="greaterThan">
      <formula>0</formula>
    </cfRule>
    <cfRule type="colorScale" priority="3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0">
    <cfRule type="cellIs" dxfId="157" priority="315" operator="greaterThan">
      <formula>0</formula>
    </cfRule>
    <cfRule type="colorScale" priority="3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1">
    <cfRule type="cellIs" dxfId="156" priority="313" operator="greaterThan">
      <formula>0</formula>
    </cfRule>
    <cfRule type="colorScale" priority="3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2">
    <cfRule type="cellIs" dxfId="155" priority="311" operator="greaterThan">
      <formula>0</formula>
    </cfRule>
    <cfRule type="colorScale" priority="3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3">
    <cfRule type="cellIs" dxfId="154" priority="309" operator="greaterThan">
      <formula>0</formula>
    </cfRule>
    <cfRule type="colorScale" priority="3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4">
    <cfRule type="cellIs" dxfId="153" priority="307" operator="greaterThan">
      <formula>0</formula>
    </cfRule>
    <cfRule type="colorScale" priority="30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5">
    <cfRule type="cellIs" dxfId="152" priority="305" operator="greaterThan">
      <formula>0</formula>
    </cfRule>
    <cfRule type="colorScale" priority="30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6">
    <cfRule type="cellIs" dxfId="151" priority="303" operator="greaterThan">
      <formula>0</formula>
    </cfRule>
    <cfRule type="colorScale" priority="30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7">
    <cfRule type="cellIs" dxfId="150" priority="301" operator="greaterThan">
      <formula>0</formula>
    </cfRule>
    <cfRule type="colorScale" priority="30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3">
    <cfRule type="cellIs" dxfId="149" priority="299" operator="greaterThan">
      <formula>0</formula>
    </cfRule>
    <cfRule type="colorScale" priority="30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4">
    <cfRule type="cellIs" dxfId="148" priority="297" operator="greaterThan">
      <formula>0</formula>
    </cfRule>
    <cfRule type="colorScale" priority="29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5">
    <cfRule type="cellIs" dxfId="147" priority="295" operator="greaterThan">
      <formula>0</formula>
    </cfRule>
    <cfRule type="colorScale" priority="29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6">
    <cfRule type="cellIs" dxfId="146" priority="293" operator="greaterThan">
      <formula>0</formula>
    </cfRule>
    <cfRule type="colorScale" priority="29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7">
    <cfRule type="cellIs" dxfId="145" priority="291" operator="greaterThan">
      <formula>0</formula>
    </cfRule>
    <cfRule type="colorScale" priority="29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8">
    <cfRule type="cellIs" dxfId="144" priority="289" operator="greaterThan">
      <formula>0</formula>
    </cfRule>
    <cfRule type="colorScale" priority="29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9">
    <cfRule type="cellIs" dxfId="143" priority="287" operator="greaterThan">
      <formula>0</formula>
    </cfRule>
    <cfRule type="colorScale" priority="28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0">
    <cfRule type="cellIs" dxfId="142" priority="285" operator="greaterThan">
      <formula>0</formula>
    </cfRule>
    <cfRule type="colorScale" priority="28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1">
    <cfRule type="cellIs" dxfId="141" priority="283" operator="greaterThan">
      <formula>0</formula>
    </cfRule>
    <cfRule type="colorScale" priority="28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2">
    <cfRule type="cellIs" dxfId="140" priority="281" operator="greaterThan">
      <formula>0</formula>
    </cfRule>
    <cfRule type="colorScale" priority="28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3">
    <cfRule type="cellIs" dxfId="139" priority="279" operator="greaterThan">
      <formula>0</formula>
    </cfRule>
    <cfRule type="colorScale" priority="28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5">
    <cfRule type="cellIs" dxfId="138" priority="277" operator="greaterThan">
      <formula>0</formula>
    </cfRule>
    <cfRule type="colorScale" priority="27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4">
    <cfRule type="cellIs" dxfId="137" priority="275" operator="greaterThan">
      <formula>0</formula>
    </cfRule>
    <cfRule type="colorScale" priority="27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5">
    <cfRule type="cellIs" dxfId="136" priority="273" operator="greaterThan">
      <formula>0</formula>
    </cfRule>
    <cfRule type="colorScale" priority="27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6">
    <cfRule type="cellIs" dxfId="135" priority="271" operator="greaterThan">
      <formula>0</formula>
    </cfRule>
    <cfRule type="colorScale" priority="27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7">
    <cfRule type="cellIs" dxfId="134" priority="269" operator="greaterThan">
      <formula>0</formula>
    </cfRule>
    <cfRule type="colorScale" priority="27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4">
    <cfRule type="cellIs" dxfId="133" priority="267" operator="greaterThan">
      <formula>0</formula>
    </cfRule>
    <cfRule type="colorScale" priority="26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5">
    <cfRule type="cellIs" dxfId="132" priority="265" operator="greaterThan">
      <formula>0</formula>
    </cfRule>
    <cfRule type="colorScale" priority="26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6">
    <cfRule type="cellIs" dxfId="131" priority="263" operator="greaterThan">
      <formula>0</formula>
    </cfRule>
    <cfRule type="colorScale" priority="26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7">
    <cfRule type="cellIs" dxfId="130" priority="261" operator="greaterThan">
      <formula>0</formula>
    </cfRule>
    <cfRule type="colorScale" priority="26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8">
    <cfRule type="cellIs" dxfId="129" priority="259" operator="greaterThan">
      <formula>0</formula>
    </cfRule>
    <cfRule type="colorScale" priority="26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9">
    <cfRule type="cellIs" dxfId="128" priority="257" operator="greaterThan">
      <formula>0</formula>
    </cfRule>
    <cfRule type="colorScale" priority="25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0">
    <cfRule type="cellIs" dxfId="127" priority="255" operator="greaterThan">
      <formula>0</formula>
    </cfRule>
    <cfRule type="colorScale" priority="25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1">
    <cfRule type="cellIs" dxfId="126" priority="253" operator="greaterThan">
      <formula>0</formula>
    </cfRule>
    <cfRule type="colorScale" priority="25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2">
    <cfRule type="cellIs" dxfId="125" priority="251" operator="greaterThan">
      <formula>0</formula>
    </cfRule>
    <cfRule type="colorScale" priority="25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3">
    <cfRule type="cellIs" dxfId="124" priority="249" operator="greaterThan">
      <formula>0</formula>
    </cfRule>
    <cfRule type="colorScale" priority="25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4">
    <cfRule type="cellIs" dxfId="123" priority="247" operator="greaterThan">
      <formula>0</formula>
    </cfRule>
    <cfRule type="colorScale" priority="24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5">
    <cfRule type="cellIs" dxfId="122" priority="245" operator="greaterThan">
      <formula>0</formula>
    </cfRule>
    <cfRule type="colorScale" priority="24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6">
    <cfRule type="cellIs" dxfId="121" priority="243" operator="greaterThan">
      <formula>0</formula>
    </cfRule>
    <cfRule type="colorScale" priority="24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7">
    <cfRule type="cellIs" dxfId="120" priority="241" operator="greaterThan">
      <formula>0</formula>
    </cfRule>
    <cfRule type="colorScale" priority="24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3">
    <cfRule type="cellIs" dxfId="119" priority="239" operator="greaterThan">
      <formula>0</formula>
    </cfRule>
    <cfRule type="colorScale" priority="24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4">
    <cfRule type="cellIs" dxfId="118" priority="237" operator="greaterThan">
      <formula>0</formula>
    </cfRule>
    <cfRule type="colorScale" priority="23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5">
    <cfRule type="cellIs" dxfId="117" priority="235" operator="greaterThan">
      <formula>0</formula>
    </cfRule>
    <cfRule type="colorScale" priority="23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6">
    <cfRule type="cellIs" dxfId="116" priority="233" operator="greaterThan">
      <formula>0</formula>
    </cfRule>
    <cfRule type="colorScale" priority="2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7">
    <cfRule type="cellIs" dxfId="115" priority="231" operator="greaterThan">
      <formula>0</formula>
    </cfRule>
    <cfRule type="colorScale" priority="2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8">
    <cfRule type="cellIs" dxfId="114" priority="229" operator="greaterThan">
      <formula>0</formula>
    </cfRule>
    <cfRule type="colorScale" priority="2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9">
    <cfRule type="cellIs" dxfId="113" priority="227" operator="greaterThan">
      <formula>0</formula>
    </cfRule>
    <cfRule type="colorScale" priority="2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0">
    <cfRule type="cellIs" dxfId="112" priority="225" operator="greaterThan">
      <formula>0</formula>
    </cfRule>
    <cfRule type="colorScale" priority="2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1">
    <cfRule type="cellIs" dxfId="111" priority="223" operator="greaterThan">
      <formula>0</formula>
    </cfRule>
    <cfRule type="colorScale" priority="2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2">
    <cfRule type="cellIs" dxfId="110" priority="221" operator="greaterThan">
      <formula>0</formula>
    </cfRule>
    <cfRule type="colorScale" priority="2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3">
    <cfRule type="cellIs" dxfId="109" priority="219" operator="greaterThan">
      <formula>0</formula>
    </cfRule>
    <cfRule type="colorScale" priority="2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5">
    <cfRule type="cellIs" dxfId="108" priority="217" operator="greaterThan">
      <formula>0</formula>
    </cfRule>
    <cfRule type="colorScale" priority="2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4">
    <cfRule type="cellIs" dxfId="107" priority="215" operator="greaterThan">
      <formula>0</formula>
    </cfRule>
    <cfRule type="colorScale" priority="2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5">
    <cfRule type="cellIs" dxfId="106" priority="213" operator="greaterThan">
      <formula>0</formula>
    </cfRule>
    <cfRule type="colorScale" priority="2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6">
    <cfRule type="cellIs" dxfId="105" priority="211" operator="greaterThan">
      <formula>0</formula>
    </cfRule>
    <cfRule type="colorScale" priority="2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7">
    <cfRule type="cellIs" dxfId="104" priority="209" operator="greaterThan">
      <formula>0</formula>
    </cfRule>
    <cfRule type="colorScale" priority="2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4">
    <cfRule type="cellIs" dxfId="103" priority="207" operator="greaterThan">
      <formula>0</formula>
    </cfRule>
    <cfRule type="colorScale" priority="20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5">
    <cfRule type="cellIs" dxfId="102" priority="205" operator="greaterThan">
      <formula>0</formula>
    </cfRule>
    <cfRule type="colorScale" priority="20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6">
    <cfRule type="cellIs" dxfId="101" priority="203" operator="greaterThan">
      <formula>0</formula>
    </cfRule>
    <cfRule type="colorScale" priority="20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7">
    <cfRule type="cellIs" dxfId="100" priority="201" operator="greaterThan">
      <formula>0</formula>
    </cfRule>
    <cfRule type="colorScale" priority="20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8">
    <cfRule type="cellIs" dxfId="99" priority="199" operator="greaterThan">
      <formula>0</formula>
    </cfRule>
    <cfRule type="colorScale" priority="20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9">
    <cfRule type="cellIs" dxfId="98" priority="197" operator="greaterThan">
      <formula>0</formula>
    </cfRule>
    <cfRule type="colorScale" priority="19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0">
    <cfRule type="cellIs" dxfId="97" priority="195" operator="greaterThan">
      <formula>0</formula>
    </cfRule>
    <cfRule type="colorScale" priority="19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1">
    <cfRule type="cellIs" dxfId="96" priority="193" operator="greaterThan">
      <formula>0</formula>
    </cfRule>
    <cfRule type="colorScale" priority="19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2">
    <cfRule type="cellIs" dxfId="95" priority="191" operator="greaterThan">
      <formula>0</formula>
    </cfRule>
    <cfRule type="colorScale" priority="19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3">
    <cfRule type="cellIs" dxfId="94" priority="189" operator="greaterThan">
      <formula>0</formula>
    </cfRule>
    <cfRule type="colorScale" priority="19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4">
    <cfRule type="cellIs" dxfId="93" priority="187" operator="greaterThan">
      <formula>0</formula>
    </cfRule>
    <cfRule type="colorScale" priority="18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5">
    <cfRule type="cellIs" dxfId="92" priority="185" operator="greaterThan">
      <formula>0</formula>
    </cfRule>
    <cfRule type="colorScale" priority="18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6">
    <cfRule type="cellIs" dxfId="91" priority="183" operator="greaterThan">
      <formula>0</formula>
    </cfRule>
    <cfRule type="colorScale" priority="18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7">
    <cfRule type="cellIs" dxfId="90" priority="181" operator="greaterThan">
      <formula>0</formula>
    </cfRule>
    <cfRule type="colorScale" priority="18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3">
    <cfRule type="cellIs" dxfId="89" priority="179" operator="greaterThan">
      <formula>0</formula>
    </cfRule>
    <cfRule type="colorScale" priority="18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4">
    <cfRule type="cellIs" dxfId="88" priority="177" operator="greaterThan">
      <formula>0</formula>
    </cfRule>
    <cfRule type="colorScale" priority="17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5">
    <cfRule type="cellIs" dxfId="87" priority="175" operator="greaterThan">
      <formula>0</formula>
    </cfRule>
    <cfRule type="colorScale" priority="17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6">
    <cfRule type="cellIs" dxfId="86" priority="173" operator="greaterThan">
      <formula>0</formula>
    </cfRule>
    <cfRule type="colorScale" priority="17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7">
    <cfRule type="cellIs" dxfId="85" priority="171" operator="greaterThan">
      <formula>0</formula>
    </cfRule>
    <cfRule type="colorScale" priority="17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8">
    <cfRule type="cellIs" dxfId="84" priority="169" operator="greaterThan">
      <formula>0</formula>
    </cfRule>
    <cfRule type="colorScale" priority="17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9">
    <cfRule type="cellIs" dxfId="83" priority="167" operator="greaterThan">
      <formula>0</formula>
    </cfRule>
    <cfRule type="colorScale" priority="16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0">
    <cfRule type="cellIs" dxfId="82" priority="165" operator="greaterThan">
      <formula>0</formula>
    </cfRule>
    <cfRule type="colorScale" priority="16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1">
    <cfRule type="cellIs" dxfId="81" priority="163" operator="greaterThan">
      <formula>0</formula>
    </cfRule>
    <cfRule type="colorScale" priority="16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2">
    <cfRule type="cellIs" dxfId="80" priority="161" operator="greaterThan">
      <formula>0</formula>
    </cfRule>
    <cfRule type="colorScale" priority="16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3">
    <cfRule type="cellIs" dxfId="79" priority="159" operator="greaterThan">
      <formula>0</formula>
    </cfRule>
    <cfRule type="colorScale" priority="16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5">
    <cfRule type="cellIs" dxfId="78" priority="157" operator="greaterThan">
      <formula>0</formula>
    </cfRule>
    <cfRule type="colorScale" priority="15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4">
    <cfRule type="cellIs" dxfId="77" priority="155" operator="greaterThan">
      <formula>0</formula>
    </cfRule>
    <cfRule type="colorScale" priority="15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5">
    <cfRule type="cellIs" dxfId="76" priority="153" operator="greaterThan">
      <formula>0</formula>
    </cfRule>
    <cfRule type="colorScale" priority="15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6">
    <cfRule type="cellIs" dxfId="75" priority="151" operator="greaterThan">
      <formula>0</formula>
    </cfRule>
    <cfRule type="colorScale" priority="15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7">
    <cfRule type="cellIs" dxfId="74" priority="149" operator="greaterThan">
      <formula>0</formula>
    </cfRule>
    <cfRule type="colorScale" priority="15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4">
    <cfRule type="cellIs" dxfId="73" priority="147" operator="greaterThan">
      <formula>0</formula>
    </cfRule>
    <cfRule type="colorScale" priority="14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5">
    <cfRule type="cellIs" dxfId="72" priority="145" operator="greaterThan">
      <formula>0</formula>
    </cfRule>
    <cfRule type="colorScale" priority="14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6">
    <cfRule type="cellIs" dxfId="71" priority="143" operator="greaterThan">
      <formula>0</formula>
    </cfRule>
    <cfRule type="colorScale" priority="14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7">
    <cfRule type="cellIs" dxfId="70" priority="141" operator="greaterThan">
      <formula>0</formula>
    </cfRule>
    <cfRule type="colorScale" priority="14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8">
    <cfRule type="cellIs" dxfId="69" priority="139" operator="greaterThan">
      <formula>0</formula>
    </cfRule>
    <cfRule type="colorScale" priority="14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9">
    <cfRule type="cellIs" dxfId="68" priority="137" operator="greaterThan">
      <formula>0</formula>
    </cfRule>
    <cfRule type="colorScale" priority="13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0">
    <cfRule type="cellIs" dxfId="67" priority="135" operator="greaterThan">
      <formula>0</formula>
    </cfRule>
    <cfRule type="colorScale" priority="13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1">
    <cfRule type="cellIs" dxfId="66" priority="133" operator="greaterThan">
      <formula>0</formula>
    </cfRule>
    <cfRule type="colorScale" priority="1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2">
    <cfRule type="cellIs" dxfId="65" priority="131" operator="greaterThan">
      <formula>0</formula>
    </cfRule>
    <cfRule type="colorScale" priority="1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3">
    <cfRule type="cellIs" dxfId="64" priority="129" operator="greaterThan">
      <formula>0</formula>
    </cfRule>
    <cfRule type="colorScale" priority="1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4">
    <cfRule type="cellIs" dxfId="63" priority="127" operator="greaterThan">
      <formula>0</formula>
    </cfRule>
    <cfRule type="colorScale" priority="1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5">
    <cfRule type="cellIs" dxfId="62" priority="125" operator="greaterThan">
      <formula>0</formula>
    </cfRule>
    <cfRule type="colorScale" priority="1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6">
    <cfRule type="cellIs" dxfId="61" priority="123" operator="greaterThan">
      <formula>0</formula>
    </cfRule>
    <cfRule type="colorScale" priority="1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7">
    <cfRule type="cellIs" dxfId="60" priority="121" operator="greaterThan">
      <formula>0</formula>
    </cfRule>
    <cfRule type="colorScale" priority="1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3">
    <cfRule type="cellIs" dxfId="59" priority="119" operator="greaterThan">
      <formula>0</formula>
    </cfRule>
    <cfRule type="colorScale" priority="1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4">
    <cfRule type="cellIs" dxfId="58" priority="117" operator="greaterThan">
      <formula>0</formula>
    </cfRule>
    <cfRule type="colorScale" priority="1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5">
    <cfRule type="cellIs" dxfId="57" priority="115" operator="greaterThan">
      <formula>0</formula>
    </cfRule>
    <cfRule type="colorScale" priority="1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6">
    <cfRule type="cellIs" dxfId="56" priority="113" operator="greaterThan">
      <formula>0</formula>
    </cfRule>
    <cfRule type="colorScale" priority="1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7">
    <cfRule type="cellIs" dxfId="55" priority="111" operator="greaterThan">
      <formula>0</formula>
    </cfRule>
    <cfRule type="colorScale" priority="1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8">
    <cfRule type="cellIs" dxfId="54" priority="109" operator="greaterThan">
      <formula>0</formula>
    </cfRule>
    <cfRule type="colorScale" priority="1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9">
    <cfRule type="cellIs" dxfId="53" priority="107" operator="greaterThan">
      <formula>0</formula>
    </cfRule>
    <cfRule type="colorScale" priority="10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0">
    <cfRule type="cellIs" dxfId="52" priority="105" operator="greaterThan">
      <formula>0</formula>
    </cfRule>
    <cfRule type="colorScale" priority="10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1">
    <cfRule type="cellIs" dxfId="51" priority="103" operator="greaterThan">
      <formula>0</formula>
    </cfRule>
    <cfRule type="colorScale" priority="10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2">
    <cfRule type="cellIs" dxfId="50" priority="101" operator="greaterThan">
      <formula>0</formula>
    </cfRule>
    <cfRule type="colorScale" priority="10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3">
    <cfRule type="cellIs" dxfId="49" priority="99" operator="greaterThan">
      <formula>0</formula>
    </cfRule>
    <cfRule type="colorScale" priority="10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5">
    <cfRule type="cellIs" dxfId="48" priority="97" operator="greaterThan">
      <formula>0</formula>
    </cfRule>
    <cfRule type="colorScale" priority="9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4">
    <cfRule type="cellIs" dxfId="47" priority="95" operator="greaterThan">
      <formula>0</formula>
    </cfRule>
    <cfRule type="colorScale" priority="9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5">
    <cfRule type="cellIs" dxfId="46" priority="93" operator="greaterThan">
      <formula>0</formula>
    </cfRule>
    <cfRule type="colorScale" priority="9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6">
    <cfRule type="cellIs" dxfId="45" priority="91" operator="greaterThan">
      <formula>0</formula>
    </cfRule>
    <cfRule type="colorScale" priority="9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7">
    <cfRule type="cellIs" dxfId="44" priority="89" operator="greaterThan">
      <formula>0</formula>
    </cfRule>
    <cfRule type="colorScale" priority="9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4">
    <cfRule type="cellIs" dxfId="43" priority="87" operator="greaterThan">
      <formula>0</formula>
    </cfRule>
    <cfRule type="colorScale" priority="8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5">
    <cfRule type="cellIs" dxfId="42" priority="85" operator="greaterThan">
      <formula>0</formula>
    </cfRule>
    <cfRule type="colorScale" priority="8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6">
    <cfRule type="cellIs" dxfId="41" priority="83" operator="greaterThan">
      <formula>0</formula>
    </cfRule>
    <cfRule type="colorScale" priority="8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7">
    <cfRule type="cellIs" dxfId="40" priority="81" operator="greaterThan">
      <formula>0</formula>
    </cfRule>
    <cfRule type="colorScale" priority="8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8">
    <cfRule type="cellIs" dxfId="39" priority="79" operator="greaterThan">
      <formula>0</formula>
    </cfRule>
    <cfRule type="colorScale" priority="8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9">
    <cfRule type="cellIs" dxfId="38" priority="77" operator="greaterThan">
      <formula>0</formula>
    </cfRule>
    <cfRule type="colorScale" priority="7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0">
    <cfRule type="cellIs" dxfId="37" priority="75" operator="greaterThan">
      <formula>0</formula>
    </cfRule>
    <cfRule type="colorScale" priority="7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1">
    <cfRule type="cellIs" dxfId="36" priority="73" operator="greaterThan">
      <formula>0</formula>
    </cfRule>
    <cfRule type="colorScale" priority="7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2">
    <cfRule type="cellIs" dxfId="35" priority="71" operator="greaterThan">
      <formula>0</formula>
    </cfRule>
    <cfRule type="colorScale" priority="7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3">
    <cfRule type="cellIs" dxfId="34" priority="69" operator="greaterThan">
      <formula>0</formula>
    </cfRule>
    <cfRule type="colorScale" priority="7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4">
    <cfRule type="cellIs" dxfId="33" priority="67" operator="greaterThan">
      <formula>0</formula>
    </cfRule>
    <cfRule type="colorScale" priority="6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5">
    <cfRule type="cellIs" dxfId="32" priority="65" operator="greaterThan">
      <formula>0</formula>
    </cfRule>
    <cfRule type="colorScale" priority="6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6">
    <cfRule type="cellIs" dxfId="31" priority="63" operator="greaterThan">
      <formula>0</formula>
    </cfRule>
    <cfRule type="colorScale" priority="6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7">
    <cfRule type="cellIs" dxfId="30" priority="61" operator="greaterThan">
      <formula>0</formula>
    </cfRule>
    <cfRule type="colorScale" priority="6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3">
    <cfRule type="cellIs" dxfId="29" priority="59" operator="greaterThan">
      <formula>0</formula>
    </cfRule>
    <cfRule type="colorScale" priority="6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4">
    <cfRule type="cellIs" dxfId="28" priority="57" operator="greaterThan">
      <formula>0</formula>
    </cfRule>
    <cfRule type="colorScale" priority="5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5">
    <cfRule type="cellIs" dxfId="27" priority="55" operator="greaterThan">
      <formula>0</formula>
    </cfRule>
    <cfRule type="colorScale" priority="5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6">
    <cfRule type="cellIs" dxfId="26" priority="53" operator="greaterThan">
      <formula>0</formula>
    </cfRule>
    <cfRule type="colorScale" priority="5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7">
    <cfRule type="cellIs" dxfId="25" priority="51" operator="greaterThan">
      <formula>0</formula>
    </cfRule>
    <cfRule type="colorScale" priority="5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8">
    <cfRule type="cellIs" dxfId="24" priority="49" operator="greaterThan">
      <formula>0</formula>
    </cfRule>
    <cfRule type="colorScale" priority="5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9">
    <cfRule type="cellIs" dxfId="23" priority="47" operator="greaterThan">
      <formula>0</formula>
    </cfRule>
    <cfRule type="colorScale" priority="4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0">
    <cfRule type="cellIs" dxfId="22" priority="45" operator="greaterThan">
      <formula>0</formula>
    </cfRule>
    <cfRule type="colorScale" priority="4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1">
    <cfRule type="cellIs" dxfId="21" priority="43" operator="greaterThan">
      <formula>0</formula>
    </cfRule>
    <cfRule type="colorScale" priority="4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2">
    <cfRule type="cellIs" dxfId="20" priority="41" operator="greaterThan">
      <formula>0</formula>
    </cfRule>
    <cfRule type="colorScale" priority="4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3">
    <cfRule type="cellIs" dxfId="19" priority="39" operator="greaterThan">
      <formula>0</formula>
    </cfRule>
    <cfRule type="colorScale" priority="4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5">
    <cfRule type="cellIs" dxfId="18" priority="37" operator="greaterThan">
      <formula>0</formula>
    </cfRule>
    <cfRule type="colorScale" priority="3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4">
    <cfRule type="cellIs" dxfId="17" priority="35" operator="greaterThan">
      <formula>0</formula>
    </cfRule>
    <cfRule type="colorScale" priority="3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5">
    <cfRule type="cellIs" dxfId="16" priority="33" operator="greaterThan">
      <formula>0</formula>
    </cfRule>
    <cfRule type="colorScale" priority="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6">
    <cfRule type="cellIs" dxfId="15" priority="31" operator="greaterThan">
      <formula>0</formula>
    </cfRule>
    <cfRule type="colorScale" priority="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7">
    <cfRule type="cellIs" dxfId="14" priority="29" operator="greaterThan">
      <formula>0</formula>
    </cfRule>
    <cfRule type="colorScale" priority="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4">
    <cfRule type="cellIs" dxfId="13" priority="27" operator="greaterThan">
      <formula>0</formula>
    </cfRule>
    <cfRule type="colorScale" priority="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5">
    <cfRule type="cellIs" dxfId="12" priority="25" operator="greaterThan">
      <formula>0</formula>
    </cfRule>
    <cfRule type="colorScale" priority="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6">
    <cfRule type="cellIs" dxfId="11" priority="23" operator="greaterThan">
      <formula>0</formula>
    </cfRule>
    <cfRule type="colorScale" priority="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7">
    <cfRule type="cellIs" dxfId="10" priority="21" operator="greaterThan">
      <formula>0</formula>
    </cfRule>
    <cfRule type="colorScale" priority="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8">
    <cfRule type="cellIs" dxfId="9" priority="19" operator="greaterThan">
      <formula>0</formula>
    </cfRule>
    <cfRule type="colorScale" priority="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9">
    <cfRule type="cellIs" dxfId="8" priority="17" operator="greaterThan">
      <formula>0</formula>
    </cfRule>
    <cfRule type="colorScale" priority="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0">
    <cfRule type="cellIs" dxfId="7" priority="15" operator="greaterThan">
      <formula>0</formula>
    </cfRule>
    <cfRule type="colorScale" priority="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1">
    <cfRule type="cellIs" dxfId="6" priority="13" operator="greaterThan">
      <formula>0</formula>
    </cfRule>
    <cfRule type="colorScale" priority="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2">
    <cfRule type="cellIs" dxfId="5" priority="11" operator="greaterThan">
      <formula>0</formula>
    </cfRule>
    <cfRule type="colorScale" priority="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3">
    <cfRule type="cellIs" dxfId="4" priority="9" operator="greaterThan">
      <formula>0</formula>
    </cfRule>
    <cfRule type="colorScale" priority="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4">
    <cfRule type="cellIs" dxfId="3" priority="7" operator="greaterThan">
      <formula>0</formula>
    </cfRule>
    <cfRule type="colorScale" priority="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5">
    <cfRule type="cellIs" dxfId="2" priority="5" operator="greaterThan">
      <formula>0</formula>
    </cfRule>
    <cfRule type="colorScale" priority="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6">
    <cfRule type="cellIs" dxfId="1" priority="3" operator="greaterThan">
      <formula>0</formula>
    </cfRule>
    <cfRule type="colorScale" priority="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7">
    <cfRule type="cellIs" dxfId="0" priority="1" operator="greaterThan">
      <formula>0</formula>
    </cfRule>
    <cfRule type="colorScale" priority="2">
      <colorScale>
        <cfvo type="num" val="&quot;if &lt; 0&quot;"/>
        <cfvo type="max"/>
        <color theme="8" tint="0.79998168889431442"/>
        <color rgb="FFFFEF9C"/>
      </colorScale>
    </cfRule>
  </conditionalFormatting>
  <pageMargins left="0.7" right="0.7" top="0.75" bottom="0.75" header="0.3" footer="0.3"/>
  <pageSetup scale="50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7"/>
  <sheetViews>
    <sheetView topLeftCell="A31" workbookViewId="0">
      <selection activeCell="U27" sqref="U27"/>
    </sheetView>
  </sheetViews>
  <sheetFormatPr defaultRowHeight="15" x14ac:dyDescent="0.25"/>
  <cols>
    <col min="2" max="2" width="11" customWidth="1"/>
    <col min="3" max="3" width="13.7109375" customWidth="1"/>
    <col min="4" max="4" width="14.5703125" customWidth="1"/>
  </cols>
  <sheetData>
    <row r="1" spans="1:18" x14ac:dyDescent="0.25">
      <c r="A1" s="25"/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</row>
    <row r="2" spans="1:18" x14ac:dyDescent="0.25">
      <c r="A2" s="25"/>
      <c r="B2" s="110"/>
      <c r="C2" s="116" t="s">
        <v>77</v>
      </c>
      <c r="D2" s="117">
        <f>'Rice Land Tract 1 without PLC'!I31</f>
        <v>7000</v>
      </c>
      <c r="E2" s="110"/>
      <c r="F2" s="110"/>
      <c r="G2" s="110"/>
      <c r="H2" s="110"/>
      <c r="I2" s="110"/>
      <c r="J2" s="110"/>
      <c r="K2" s="110"/>
      <c r="L2" s="110"/>
      <c r="M2" s="110"/>
      <c r="N2" s="110"/>
      <c r="O2" s="110"/>
      <c r="P2" s="110"/>
      <c r="Q2" s="110"/>
      <c r="R2" s="25"/>
    </row>
    <row r="3" spans="1:18" ht="18.75" x14ac:dyDescent="0.3">
      <c r="A3" s="25"/>
      <c r="B3" s="111"/>
      <c r="C3" s="112" t="s">
        <v>73</v>
      </c>
      <c r="D3" s="112" t="s">
        <v>74</v>
      </c>
      <c r="E3" s="110"/>
      <c r="F3" s="110"/>
      <c r="G3" s="110"/>
      <c r="H3" s="110"/>
      <c r="I3" s="110"/>
      <c r="J3" s="110"/>
      <c r="K3" s="110"/>
      <c r="L3" s="110"/>
      <c r="M3" s="110"/>
      <c r="N3" s="110"/>
      <c r="O3" s="110"/>
      <c r="P3" s="110"/>
      <c r="Q3" s="110"/>
      <c r="R3" s="25"/>
    </row>
    <row r="4" spans="1:18" ht="30" x14ac:dyDescent="0.25">
      <c r="A4" s="25"/>
      <c r="B4" s="113" t="s">
        <v>72</v>
      </c>
      <c r="C4" s="114" t="s">
        <v>75</v>
      </c>
      <c r="D4" s="114" t="s">
        <v>76</v>
      </c>
      <c r="E4" s="110"/>
      <c r="F4" s="110"/>
      <c r="G4" s="110"/>
      <c r="H4" s="110"/>
      <c r="I4" s="110"/>
      <c r="J4" s="110"/>
      <c r="K4" s="110"/>
      <c r="L4" s="110"/>
      <c r="M4" s="110"/>
      <c r="N4" s="110"/>
      <c r="O4" s="110"/>
      <c r="P4" s="110"/>
      <c r="Q4" s="110"/>
      <c r="R4" s="25"/>
    </row>
    <row r="5" spans="1:18" x14ac:dyDescent="0.25">
      <c r="A5" s="25"/>
      <c r="B5" s="115">
        <f>'Rice Land Tract 1 without PLC'!D32</f>
        <v>9.25</v>
      </c>
      <c r="C5" s="115">
        <f>'Rice Land Tract 1 without PLC'!I32</f>
        <v>11.050000000000026</v>
      </c>
      <c r="D5" s="115">
        <f>'Rice Land Tract 1 without PLC'!F32</f>
        <v>-31.212499999999977</v>
      </c>
      <c r="E5" s="110"/>
      <c r="F5" s="110"/>
      <c r="G5" s="110"/>
      <c r="H5" s="110"/>
      <c r="I5" s="110"/>
      <c r="J5" s="110"/>
      <c r="K5" s="110"/>
      <c r="L5" s="110"/>
      <c r="M5" s="110"/>
      <c r="N5" s="110"/>
      <c r="O5" s="110"/>
      <c r="P5" s="110"/>
      <c r="Q5" s="110"/>
      <c r="R5" s="25"/>
    </row>
    <row r="6" spans="1:18" x14ac:dyDescent="0.25">
      <c r="A6" s="25"/>
      <c r="B6" s="115">
        <f>'Rice Land Tract 1 without PLC'!D33</f>
        <v>9.5</v>
      </c>
      <c r="C6" s="115">
        <f>'Rice Land Tract 1 without PLC'!I33</f>
        <v>23.300000000000026</v>
      </c>
      <c r="D6" s="115">
        <f>'Rice Land Tract 1 without PLC'!F33</f>
        <v>-20.274999999999977</v>
      </c>
      <c r="E6" s="110"/>
      <c r="F6" s="110"/>
      <c r="G6" s="110"/>
      <c r="H6" s="110"/>
      <c r="I6" s="110"/>
      <c r="J6" s="110"/>
      <c r="K6" s="110"/>
      <c r="L6" s="110"/>
      <c r="M6" s="110"/>
      <c r="N6" s="110"/>
      <c r="O6" s="110"/>
      <c r="P6" s="110"/>
      <c r="Q6" s="110"/>
      <c r="R6" s="25"/>
    </row>
    <row r="7" spans="1:18" x14ac:dyDescent="0.25">
      <c r="A7" s="25"/>
      <c r="B7" s="115">
        <f>'Rice Land Tract 1 without PLC'!D34</f>
        <v>9.75</v>
      </c>
      <c r="C7" s="115">
        <f>'Rice Land Tract 1 without PLC'!I34</f>
        <v>35.550000000000026</v>
      </c>
      <c r="D7" s="115">
        <f>'Rice Land Tract 1 without PLC'!F34</f>
        <v>-9.3374999999999773</v>
      </c>
      <c r="E7" s="110"/>
      <c r="F7" s="110"/>
      <c r="G7" s="110"/>
      <c r="H7" s="110"/>
      <c r="I7" s="110"/>
      <c r="J7" s="110"/>
      <c r="K7" s="110"/>
      <c r="L7" s="110"/>
      <c r="M7" s="110"/>
      <c r="N7" s="110"/>
      <c r="O7" s="110"/>
      <c r="P7" s="110"/>
      <c r="Q7" s="110"/>
      <c r="R7" s="25"/>
    </row>
    <row r="8" spans="1:18" x14ac:dyDescent="0.25">
      <c r="A8" s="25"/>
      <c r="B8" s="115">
        <f>'Rice Land Tract 1 without PLC'!D35</f>
        <v>10</v>
      </c>
      <c r="C8" s="115">
        <f>'Rice Land Tract 1 without PLC'!I35</f>
        <v>47.800000000000026</v>
      </c>
      <c r="D8" s="115">
        <f>'Rice Land Tract 1 without PLC'!F35</f>
        <v>1.6000000000000227</v>
      </c>
      <c r="E8" s="110"/>
      <c r="F8" s="110"/>
      <c r="G8" s="110"/>
      <c r="H8" s="110"/>
      <c r="I8" s="110"/>
      <c r="J8" s="110"/>
      <c r="K8" s="110"/>
      <c r="L8" s="110"/>
      <c r="M8" s="110"/>
      <c r="N8" s="110"/>
      <c r="O8" s="110"/>
      <c r="P8" s="110"/>
      <c r="Q8" s="110"/>
      <c r="R8" s="25"/>
    </row>
    <row r="9" spans="1:18" x14ac:dyDescent="0.25">
      <c r="A9" s="25"/>
      <c r="B9" s="115">
        <f>'Rice Land Tract 1 without PLC'!D36</f>
        <v>10.25</v>
      </c>
      <c r="C9" s="115">
        <f>'Rice Land Tract 1 without PLC'!I36</f>
        <v>60.050000000000026</v>
      </c>
      <c r="D9" s="115">
        <f>'Rice Land Tract 1 without PLC'!F36</f>
        <v>12.537500000000023</v>
      </c>
      <c r="E9" s="110"/>
      <c r="F9" s="110"/>
      <c r="G9" s="110"/>
      <c r="H9" s="110"/>
      <c r="I9" s="110"/>
      <c r="J9" s="110"/>
      <c r="K9" s="110"/>
      <c r="L9" s="110"/>
      <c r="M9" s="110"/>
      <c r="N9" s="110"/>
      <c r="O9" s="110"/>
      <c r="P9" s="110"/>
      <c r="Q9" s="110"/>
      <c r="R9" s="25"/>
    </row>
    <row r="10" spans="1:18" x14ac:dyDescent="0.25">
      <c r="A10" s="25"/>
      <c r="B10" s="115">
        <f>'Rice Land Tract 1 without PLC'!D37</f>
        <v>10.5</v>
      </c>
      <c r="C10" s="115">
        <f>'Rice Land Tract 1 without PLC'!I37</f>
        <v>72.300000000000026</v>
      </c>
      <c r="D10" s="115">
        <f>'Rice Land Tract 1 without PLC'!F37</f>
        <v>23.475000000000023</v>
      </c>
      <c r="E10" s="110"/>
      <c r="F10" s="110"/>
      <c r="G10" s="110"/>
      <c r="H10" s="110"/>
      <c r="I10" s="110"/>
      <c r="J10" s="110"/>
      <c r="K10" s="110"/>
      <c r="L10" s="110"/>
      <c r="M10" s="110"/>
      <c r="N10" s="110"/>
      <c r="O10" s="110"/>
      <c r="P10" s="110"/>
      <c r="Q10" s="110"/>
      <c r="R10" s="25"/>
    </row>
    <row r="11" spans="1:18" x14ac:dyDescent="0.25">
      <c r="A11" s="25"/>
      <c r="B11" s="115">
        <f>'Rice Land Tract 1 without PLC'!D38</f>
        <v>10.75</v>
      </c>
      <c r="C11" s="115">
        <f>'Rice Land Tract 1 without PLC'!I38</f>
        <v>84.550000000000026</v>
      </c>
      <c r="D11" s="115">
        <f>'Rice Land Tract 1 without PLC'!F38</f>
        <v>34.412500000000023</v>
      </c>
      <c r="E11" s="110"/>
      <c r="F11" s="110"/>
      <c r="G11" s="110"/>
      <c r="H11" s="110"/>
      <c r="I11" s="110"/>
      <c r="J11" s="110"/>
      <c r="K11" s="110"/>
      <c r="L11" s="110"/>
      <c r="M11" s="110"/>
      <c r="N11" s="110"/>
      <c r="O11" s="110"/>
      <c r="P11" s="110"/>
      <c r="Q11" s="110"/>
      <c r="R11" s="25"/>
    </row>
    <row r="12" spans="1:18" x14ac:dyDescent="0.25">
      <c r="A12" s="25"/>
      <c r="B12" s="115">
        <f>'Rice Land Tract 1 without PLC'!D39</f>
        <v>11</v>
      </c>
      <c r="C12" s="115">
        <f>'Rice Land Tract 1 without PLC'!I39</f>
        <v>96.800000000000026</v>
      </c>
      <c r="D12" s="115">
        <f>'Rice Land Tract 1 without PLC'!F39</f>
        <v>45.350000000000023</v>
      </c>
      <c r="E12" s="110"/>
      <c r="F12" s="110"/>
      <c r="G12" s="110"/>
      <c r="H12" s="110"/>
      <c r="I12" s="110"/>
      <c r="J12" s="110"/>
      <c r="K12" s="110"/>
      <c r="L12" s="110"/>
      <c r="M12" s="110"/>
      <c r="N12" s="110"/>
      <c r="O12" s="110"/>
      <c r="P12" s="110"/>
      <c r="Q12" s="110"/>
      <c r="R12" s="25"/>
    </row>
    <row r="13" spans="1:18" x14ac:dyDescent="0.25">
      <c r="A13" s="25"/>
      <c r="B13" s="115">
        <f>'Rice Land Tract 1 without PLC'!D40</f>
        <v>11.25</v>
      </c>
      <c r="C13" s="115">
        <f>'Rice Land Tract 1 without PLC'!I40</f>
        <v>109.05000000000003</v>
      </c>
      <c r="D13" s="115">
        <f>'Rice Land Tract 1 without PLC'!F40</f>
        <v>56.287500000000023</v>
      </c>
      <c r="E13" s="110"/>
      <c r="F13" s="110"/>
      <c r="G13" s="110"/>
      <c r="H13" s="110"/>
      <c r="I13" s="110"/>
      <c r="J13" s="110"/>
      <c r="K13" s="110"/>
      <c r="L13" s="110"/>
      <c r="M13" s="110"/>
      <c r="N13" s="110"/>
      <c r="O13" s="110"/>
      <c r="P13" s="110"/>
      <c r="Q13" s="110"/>
      <c r="R13" s="25"/>
    </row>
    <row r="14" spans="1:18" x14ac:dyDescent="0.25">
      <c r="A14" s="25"/>
      <c r="B14" s="115">
        <f>'Rice Land Tract 1 without PLC'!D41</f>
        <v>11.5</v>
      </c>
      <c r="C14" s="115">
        <f>'Rice Land Tract 1 without PLC'!I41</f>
        <v>121.30000000000003</v>
      </c>
      <c r="D14" s="115">
        <f>'Rice Land Tract 1 without PLC'!F41</f>
        <v>67.225000000000023</v>
      </c>
      <c r="E14" s="110"/>
      <c r="F14" s="110"/>
      <c r="G14" s="110"/>
      <c r="H14" s="110"/>
      <c r="I14" s="110"/>
      <c r="J14" s="110"/>
      <c r="K14" s="110"/>
      <c r="L14" s="110"/>
      <c r="M14" s="110"/>
      <c r="N14" s="110"/>
      <c r="O14" s="110"/>
      <c r="P14" s="110"/>
      <c r="Q14" s="110"/>
      <c r="R14" s="25"/>
    </row>
    <row r="15" spans="1:18" x14ac:dyDescent="0.25">
      <c r="A15" s="25"/>
      <c r="B15" s="115">
        <f>'Rice Land Tract 1 without PLC'!D42</f>
        <v>11.75</v>
      </c>
      <c r="C15" s="115">
        <f>'Rice Land Tract 1 without PLC'!I42</f>
        <v>133.55000000000001</v>
      </c>
      <c r="D15" s="115">
        <f>'Rice Land Tract 1 without PLC'!F42</f>
        <v>78.162500000000023</v>
      </c>
      <c r="E15" s="110"/>
      <c r="F15" s="110"/>
      <c r="G15" s="110"/>
      <c r="H15" s="110"/>
      <c r="I15" s="110"/>
      <c r="J15" s="110"/>
      <c r="K15" s="110"/>
      <c r="L15" s="110"/>
      <c r="M15" s="110"/>
      <c r="N15" s="110"/>
      <c r="O15" s="110"/>
      <c r="P15" s="110"/>
      <c r="Q15" s="110"/>
      <c r="R15" s="25"/>
    </row>
    <row r="16" spans="1:18" x14ac:dyDescent="0.25">
      <c r="A16" s="25"/>
      <c r="B16" s="115">
        <f>'Rice Land Tract 1 without PLC'!D43</f>
        <v>12</v>
      </c>
      <c r="C16" s="115">
        <f>'Rice Land Tract 1 without PLC'!I43</f>
        <v>145.80000000000001</v>
      </c>
      <c r="D16" s="115">
        <f>'Rice Land Tract 1 without PLC'!F43</f>
        <v>89.100000000000023</v>
      </c>
      <c r="E16" s="110"/>
      <c r="F16" s="110"/>
      <c r="G16" s="110"/>
      <c r="H16" s="110"/>
      <c r="I16" s="110"/>
      <c r="J16" s="110"/>
      <c r="K16" s="110"/>
      <c r="L16" s="110"/>
      <c r="M16" s="110"/>
      <c r="N16" s="110"/>
      <c r="O16" s="110"/>
      <c r="P16" s="110"/>
      <c r="Q16" s="110"/>
      <c r="R16" s="25"/>
    </row>
    <row r="17" spans="1:18" x14ac:dyDescent="0.25">
      <c r="A17" s="25"/>
      <c r="B17" s="115">
        <f>'Rice Land Tract 1 without PLC'!D44</f>
        <v>12.25</v>
      </c>
      <c r="C17" s="115">
        <f>'Rice Land Tract 1 without PLC'!I44</f>
        <v>158.05000000000001</v>
      </c>
      <c r="D17" s="115">
        <f>'Rice Land Tract 1 without PLC'!F44</f>
        <v>100.03750000000002</v>
      </c>
      <c r="E17" s="110"/>
      <c r="F17" s="110"/>
      <c r="G17" s="110"/>
      <c r="H17" s="110"/>
      <c r="I17" s="110"/>
      <c r="J17" s="110"/>
      <c r="K17" s="110"/>
      <c r="L17" s="110"/>
      <c r="M17" s="110"/>
      <c r="N17" s="110"/>
      <c r="O17" s="110"/>
      <c r="P17" s="110"/>
      <c r="Q17" s="110"/>
      <c r="R17" s="25"/>
    </row>
    <row r="18" spans="1:18" x14ac:dyDescent="0.25">
      <c r="A18" s="25"/>
      <c r="B18" s="115">
        <f>'Rice Land Tract 1 without PLC'!D45</f>
        <v>12.5</v>
      </c>
      <c r="C18" s="115">
        <f>'Rice Land Tract 1 without PLC'!I45</f>
        <v>170.3</v>
      </c>
      <c r="D18" s="115">
        <f>'Rice Land Tract 1 without PLC'!F45</f>
        <v>110.97500000000002</v>
      </c>
      <c r="E18" s="110"/>
      <c r="F18" s="110"/>
      <c r="G18" s="110"/>
      <c r="H18" s="110"/>
      <c r="I18" s="110"/>
      <c r="J18" s="110"/>
      <c r="K18" s="110"/>
      <c r="L18" s="110"/>
      <c r="M18" s="110"/>
      <c r="N18" s="110"/>
      <c r="O18" s="110"/>
      <c r="P18" s="110"/>
      <c r="Q18" s="110"/>
      <c r="R18" s="25"/>
    </row>
    <row r="19" spans="1:18" x14ac:dyDescent="0.25">
      <c r="A19" s="25"/>
      <c r="B19" s="115">
        <f>'Rice Land Tract 1 without PLC'!D46</f>
        <v>12.75</v>
      </c>
      <c r="C19" s="115">
        <f>'Rice Land Tract 1 without PLC'!I46</f>
        <v>182.55</v>
      </c>
      <c r="D19" s="115">
        <f>'Rice Land Tract 1 without PLC'!F46</f>
        <v>121.91250000000002</v>
      </c>
      <c r="E19" s="110"/>
      <c r="F19" s="110"/>
      <c r="G19" s="110"/>
      <c r="H19" s="110"/>
      <c r="I19" s="110"/>
      <c r="J19" s="110"/>
      <c r="K19" s="110"/>
      <c r="L19" s="110"/>
      <c r="M19" s="110"/>
      <c r="N19" s="110"/>
      <c r="O19" s="110"/>
      <c r="P19" s="110"/>
      <c r="Q19" s="110"/>
      <c r="R19" s="25"/>
    </row>
    <row r="20" spans="1:18" x14ac:dyDescent="0.25">
      <c r="A20" s="25"/>
      <c r="B20" s="110"/>
      <c r="C20" s="110"/>
      <c r="D20" s="110"/>
      <c r="E20" s="110"/>
      <c r="F20" s="110"/>
      <c r="G20" s="110"/>
      <c r="H20" s="110"/>
      <c r="I20" s="110"/>
      <c r="J20" s="110"/>
      <c r="K20" s="110"/>
      <c r="L20" s="110"/>
      <c r="M20" s="110"/>
      <c r="N20" s="110"/>
      <c r="O20" s="110"/>
      <c r="P20" s="110"/>
      <c r="Q20" s="110"/>
      <c r="R20" s="25"/>
    </row>
    <row r="21" spans="1:18" x14ac:dyDescent="0.25">
      <c r="A21" s="25"/>
      <c r="B21" s="110"/>
      <c r="C21" s="110"/>
      <c r="D21" s="110"/>
      <c r="E21" s="110"/>
      <c r="F21" s="110"/>
      <c r="G21" s="110"/>
      <c r="H21" s="110"/>
      <c r="I21" s="110"/>
      <c r="J21" s="110"/>
      <c r="K21" s="110"/>
      <c r="L21" s="110"/>
      <c r="M21" s="110"/>
      <c r="N21" s="110"/>
      <c r="O21" s="110"/>
      <c r="P21" s="110"/>
      <c r="Q21" s="110"/>
      <c r="R21" s="25"/>
    </row>
    <row r="22" spans="1:18" x14ac:dyDescent="0.25">
      <c r="A22" s="25"/>
      <c r="B22" s="110" t="s">
        <v>78</v>
      </c>
      <c r="C22" s="110"/>
      <c r="D22" s="110"/>
      <c r="E22" s="110"/>
      <c r="F22" s="110"/>
      <c r="G22" s="110"/>
      <c r="H22" s="110"/>
      <c r="I22" s="110"/>
      <c r="J22" s="110"/>
      <c r="K22" s="110"/>
      <c r="L22" s="110"/>
      <c r="M22" s="110"/>
      <c r="N22" s="110"/>
      <c r="O22" s="110"/>
      <c r="P22" s="110"/>
      <c r="Q22" s="110"/>
      <c r="R22" s="25"/>
    </row>
    <row r="23" spans="1:18" x14ac:dyDescent="0.25">
      <c r="A23" s="25"/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</row>
    <row r="25" spans="1:18" x14ac:dyDescent="0.25">
      <c r="A25" s="25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</row>
    <row r="26" spans="1:18" x14ac:dyDescent="0.25">
      <c r="A26" s="25"/>
      <c r="B26" s="110"/>
      <c r="C26" s="116" t="s">
        <v>79</v>
      </c>
      <c r="D26" s="118">
        <f>'Rice Land Tract 1 without PLC'!D39</f>
        <v>11</v>
      </c>
      <c r="E26" s="110"/>
      <c r="F26" s="110"/>
      <c r="G26" s="110"/>
      <c r="H26" s="110"/>
      <c r="I26" s="110"/>
      <c r="J26" s="110"/>
      <c r="K26" s="110"/>
      <c r="L26" s="110"/>
      <c r="M26" s="110"/>
      <c r="N26" s="110"/>
      <c r="O26" s="110"/>
      <c r="P26" s="110"/>
      <c r="Q26" s="110"/>
      <c r="R26" s="25"/>
    </row>
    <row r="27" spans="1:18" ht="18.75" x14ac:dyDescent="0.3">
      <c r="A27" s="25"/>
      <c r="B27" s="111"/>
      <c r="C27" s="112" t="s">
        <v>73</v>
      </c>
      <c r="D27" s="112" t="s">
        <v>74</v>
      </c>
      <c r="E27" s="110"/>
      <c r="F27" s="110"/>
      <c r="G27" s="110"/>
      <c r="H27" s="110"/>
      <c r="I27" s="110"/>
      <c r="J27" s="110"/>
      <c r="K27" s="110"/>
      <c r="L27" s="110"/>
      <c r="M27" s="110"/>
      <c r="N27" s="110"/>
      <c r="O27" s="110"/>
      <c r="P27" s="110"/>
      <c r="Q27" s="110"/>
      <c r="R27" s="25"/>
    </row>
    <row r="28" spans="1:18" ht="30" x14ac:dyDescent="0.25">
      <c r="A28" s="25"/>
      <c r="B28" s="113" t="s">
        <v>80</v>
      </c>
      <c r="C28" s="114" t="s">
        <v>75</v>
      </c>
      <c r="D28" s="114" t="s">
        <v>76</v>
      </c>
      <c r="E28" s="110"/>
      <c r="F28" s="110"/>
      <c r="G28" s="110"/>
      <c r="H28" s="110"/>
      <c r="I28" s="110"/>
      <c r="J28" s="110"/>
      <c r="K28" s="110"/>
      <c r="L28" s="110"/>
      <c r="M28" s="110"/>
      <c r="N28" s="110"/>
      <c r="O28" s="110"/>
      <c r="P28" s="110"/>
      <c r="Q28" s="110"/>
      <c r="R28" s="25"/>
    </row>
    <row r="29" spans="1:18" x14ac:dyDescent="0.25">
      <c r="A29" s="25"/>
      <c r="B29" s="119">
        <f>'Rice Land Tract 1 without PLC'!E31</f>
        <v>6000</v>
      </c>
      <c r="C29" s="115">
        <f>'Rice Land Tract 1 without PLC'!E39</f>
        <v>28.200000000000024</v>
      </c>
      <c r="D29" s="115">
        <f>'Rice Land Tract 1 without PLC'!E60</f>
        <v>130.9</v>
      </c>
      <c r="E29" s="110"/>
      <c r="F29" s="110"/>
      <c r="G29" s="110"/>
      <c r="H29" s="110"/>
      <c r="I29" s="110"/>
      <c r="J29" s="110"/>
      <c r="K29" s="110"/>
      <c r="L29" s="110"/>
      <c r="M29" s="110"/>
      <c r="N29" s="110"/>
      <c r="O29" s="110"/>
      <c r="P29" s="110"/>
      <c r="Q29" s="110"/>
      <c r="R29" s="25"/>
    </row>
    <row r="30" spans="1:18" x14ac:dyDescent="0.25">
      <c r="A30" s="25"/>
      <c r="B30" s="119">
        <f>'Rice Land Tract 1 without PLC'!F31</f>
        <v>6250</v>
      </c>
      <c r="C30" s="115">
        <f>'Rice Land Tract 1 without PLC'!F39</f>
        <v>45.350000000000023</v>
      </c>
      <c r="D30" s="115">
        <f>'Rice Land Tract 1 without PLC'!F60</f>
        <v>138.25</v>
      </c>
      <c r="E30" s="110"/>
      <c r="F30" s="110"/>
      <c r="G30" s="110"/>
      <c r="H30" s="110"/>
      <c r="I30" s="110"/>
      <c r="J30" s="110"/>
      <c r="K30" s="110"/>
      <c r="L30" s="110"/>
      <c r="M30" s="110"/>
      <c r="N30" s="110"/>
      <c r="O30" s="110"/>
      <c r="P30" s="110"/>
      <c r="Q30" s="110"/>
      <c r="R30" s="25"/>
    </row>
    <row r="31" spans="1:18" x14ac:dyDescent="0.25">
      <c r="A31" s="25"/>
      <c r="B31" s="119">
        <f>'Rice Land Tract 1 without PLC'!G31</f>
        <v>6500</v>
      </c>
      <c r="C31" s="115">
        <f>'Rice Land Tract 1 without PLC'!G39</f>
        <v>62.500000000000021</v>
      </c>
      <c r="D31" s="115">
        <f>'Rice Land Tract 1 without PLC'!G60</f>
        <v>145.6</v>
      </c>
      <c r="E31" s="110"/>
      <c r="F31" s="110"/>
      <c r="G31" s="110"/>
      <c r="H31" s="110"/>
      <c r="I31" s="110"/>
      <c r="J31" s="110"/>
      <c r="K31" s="110"/>
      <c r="L31" s="110"/>
      <c r="M31" s="110"/>
      <c r="N31" s="110"/>
      <c r="O31" s="110"/>
      <c r="P31" s="110"/>
      <c r="Q31" s="110"/>
      <c r="R31" s="25"/>
    </row>
    <row r="32" spans="1:18" x14ac:dyDescent="0.25">
      <c r="A32" s="25"/>
      <c r="B32" s="119">
        <f>'Rice Land Tract 1 without PLC'!H31</f>
        <v>6750</v>
      </c>
      <c r="C32" s="115">
        <f>'Rice Land Tract 1 without PLC'!H39</f>
        <v>79.650000000000034</v>
      </c>
      <c r="D32" s="115">
        <f>'Rice Land Tract 1 without PLC'!H60</f>
        <v>152.94999999999999</v>
      </c>
      <c r="E32" s="110"/>
      <c r="F32" s="110"/>
      <c r="G32" s="110"/>
      <c r="H32" s="110"/>
      <c r="I32" s="110"/>
      <c r="J32" s="110"/>
      <c r="K32" s="110"/>
      <c r="L32" s="110"/>
      <c r="M32" s="110"/>
      <c r="N32" s="110"/>
      <c r="O32" s="110"/>
      <c r="P32" s="110"/>
      <c r="Q32" s="110"/>
      <c r="R32" s="25"/>
    </row>
    <row r="33" spans="1:18" x14ac:dyDescent="0.25">
      <c r="A33" s="25"/>
      <c r="B33" s="119">
        <f>'Rice Land Tract 1 without PLC'!I31</f>
        <v>7000</v>
      </c>
      <c r="C33" s="115">
        <f>'Rice Land Tract 1 without PLC'!I39</f>
        <v>96.800000000000026</v>
      </c>
      <c r="D33" s="115">
        <f>'Rice Land Tract 1 without PLC'!I60</f>
        <v>160.30000000000001</v>
      </c>
      <c r="E33" s="110"/>
      <c r="F33" s="110"/>
      <c r="G33" s="110"/>
      <c r="H33" s="110"/>
      <c r="I33" s="110"/>
      <c r="J33" s="110"/>
      <c r="K33" s="110"/>
      <c r="L33" s="110"/>
      <c r="M33" s="110"/>
      <c r="N33" s="110"/>
      <c r="O33" s="110"/>
      <c r="P33" s="110"/>
      <c r="Q33" s="110"/>
      <c r="R33" s="25"/>
    </row>
    <row r="34" spans="1:18" x14ac:dyDescent="0.25">
      <c r="A34" s="25"/>
      <c r="B34" s="119">
        <f>'Rice Land Tract 1 without PLC'!J31</f>
        <v>7250</v>
      </c>
      <c r="C34" s="115">
        <f>'Rice Land Tract 1 without PLC'!J39</f>
        <v>113.95000000000002</v>
      </c>
      <c r="D34" s="115">
        <f>'Rice Land Tract 1 without PLC'!J60</f>
        <v>167.65</v>
      </c>
      <c r="E34" s="110"/>
      <c r="F34" s="110"/>
      <c r="G34" s="110"/>
      <c r="H34" s="110"/>
      <c r="I34" s="110"/>
      <c r="J34" s="110"/>
      <c r="K34" s="110"/>
      <c r="L34" s="110"/>
      <c r="M34" s="110"/>
      <c r="N34" s="110"/>
      <c r="O34" s="110"/>
      <c r="P34" s="110"/>
      <c r="Q34" s="110"/>
      <c r="R34" s="25"/>
    </row>
    <row r="35" spans="1:18" x14ac:dyDescent="0.25">
      <c r="A35" s="25"/>
      <c r="B35" s="119">
        <f>'Rice Land Tract 1 without PLC'!K31</f>
        <v>7500</v>
      </c>
      <c r="C35" s="115">
        <f>'Rice Land Tract 1 without PLC'!K39</f>
        <v>131.10000000000002</v>
      </c>
      <c r="D35" s="115">
        <f>'Rice Land Tract 1 without PLC'!K60</f>
        <v>175</v>
      </c>
      <c r="E35" s="110"/>
      <c r="F35" s="110"/>
      <c r="G35" s="110"/>
      <c r="H35" s="110"/>
      <c r="I35" s="110"/>
      <c r="J35" s="110"/>
      <c r="K35" s="110"/>
      <c r="L35" s="110"/>
      <c r="M35" s="110"/>
      <c r="N35" s="110"/>
      <c r="O35" s="110"/>
      <c r="P35" s="110"/>
      <c r="Q35" s="110"/>
      <c r="R35" s="25"/>
    </row>
    <row r="36" spans="1:18" x14ac:dyDescent="0.25">
      <c r="A36" s="25"/>
      <c r="B36" s="119">
        <f>'Rice Land Tract 1 without PLC'!L31</f>
        <v>7750</v>
      </c>
      <c r="C36" s="115">
        <f>'Rice Land Tract 1 without PLC'!L39</f>
        <v>148.25000000000003</v>
      </c>
      <c r="D36" s="115">
        <f>'Rice Land Tract 1 without PLC'!L60</f>
        <v>182.35</v>
      </c>
      <c r="E36" s="110"/>
      <c r="F36" s="110"/>
      <c r="G36" s="110"/>
      <c r="H36" s="110"/>
      <c r="I36" s="110"/>
      <c r="J36" s="110"/>
      <c r="K36" s="110"/>
      <c r="L36" s="110"/>
      <c r="M36" s="110"/>
      <c r="N36" s="110"/>
      <c r="O36" s="110"/>
      <c r="P36" s="110"/>
      <c r="Q36" s="110"/>
      <c r="R36" s="25"/>
    </row>
    <row r="37" spans="1:18" x14ac:dyDescent="0.25">
      <c r="A37" s="25"/>
      <c r="B37" s="119">
        <f>'Rice Land Tract 1 without PLC'!M31</f>
        <v>8000</v>
      </c>
      <c r="C37" s="115">
        <f>'Rice Land Tract 1 without PLC'!M39</f>
        <v>165.40000000000003</v>
      </c>
      <c r="D37" s="115">
        <f>'Rice Land Tract 1 without PLC'!M60</f>
        <v>189.7</v>
      </c>
      <c r="E37" s="110"/>
      <c r="F37" s="110"/>
      <c r="G37" s="110"/>
      <c r="H37" s="110"/>
      <c r="I37" s="110"/>
      <c r="J37" s="110"/>
      <c r="K37" s="110"/>
      <c r="L37" s="110"/>
      <c r="M37" s="110"/>
      <c r="N37" s="110"/>
      <c r="O37" s="110"/>
      <c r="P37" s="110"/>
      <c r="Q37" s="110"/>
      <c r="R37" s="25"/>
    </row>
    <row r="38" spans="1:18" x14ac:dyDescent="0.25">
      <c r="A38" s="25"/>
      <c r="B38" s="120"/>
      <c r="C38" s="121"/>
      <c r="D38" s="121"/>
      <c r="E38" s="110"/>
      <c r="F38" s="110"/>
      <c r="G38" s="110"/>
      <c r="H38" s="110"/>
      <c r="I38" s="110"/>
      <c r="J38" s="110"/>
      <c r="K38" s="110"/>
      <c r="L38" s="110"/>
      <c r="M38" s="110"/>
      <c r="N38" s="110"/>
      <c r="O38" s="110"/>
      <c r="P38" s="110"/>
      <c r="Q38" s="110"/>
      <c r="R38" s="25"/>
    </row>
    <row r="39" spans="1:18" x14ac:dyDescent="0.25">
      <c r="A39" s="25"/>
      <c r="B39" s="120"/>
      <c r="C39" s="121"/>
      <c r="D39" s="121"/>
      <c r="E39" s="110"/>
      <c r="F39" s="110"/>
      <c r="G39" s="110"/>
      <c r="H39" s="110"/>
      <c r="I39" s="110"/>
      <c r="J39" s="110"/>
      <c r="K39" s="110"/>
      <c r="L39" s="110"/>
      <c r="M39" s="110"/>
      <c r="N39" s="110"/>
      <c r="O39" s="110"/>
      <c r="P39" s="110"/>
      <c r="Q39" s="110"/>
      <c r="R39" s="25"/>
    </row>
    <row r="40" spans="1:18" x14ac:dyDescent="0.25">
      <c r="A40" s="25"/>
      <c r="B40" s="120"/>
      <c r="C40" s="121"/>
      <c r="D40" s="121"/>
      <c r="E40" s="110"/>
      <c r="F40" s="110"/>
      <c r="G40" s="110"/>
      <c r="H40" s="110"/>
      <c r="I40" s="110"/>
      <c r="J40" s="110"/>
      <c r="K40" s="110"/>
      <c r="L40" s="110"/>
      <c r="M40" s="110"/>
      <c r="N40" s="110"/>
      <c r="O40" s="110"/>
      <c r="P40" s="110"/>
      <c r="Q40" s="110"/>
      <c r="R40" s="25"/>
    </row>
    <row r="41" spans="1:18" x14ac:dyDescent="0.25">
      <c r="A41" s="25"/>
      <c r="B41" s="120"/>
      <c r="C41" s="121"/>
      <c r="D41" s="121"/>
      <c r="E41" s="110"/>
      <c r="F41" s="110"/>
      <c r="G41" s="110"/>
      <c r="H41" s="110"/>
      <c r="I41" s="110"/>
      <c r="J41" s="110"/>
      <c r="K41" s="110"/>
      <c r="L41" s="110"/>
      <c r="M41" s="110"/>
      <c r="N41" s="110"/>
      <c r="O41" s="110"/>
      <c r="P41" s="110"/>
      <c r="Q41" s="110"/>
      <c r="R41" s="25"/>
    </row>
    <row r="42" spans="1:18" x14ac:dyDescent="0.25">
      <c r="A42" s="25"/>
      <c r="B42" s="120"/>
      <c r="C42" s="121"/>
      <c r="D42" s="121"/>
      <c r="E42" s="110"/>
      <c r="F42" s="110"/>
      <c r="G42" s="110"/>
      <c r="H42" s="110"/>
      <c r="I42" s="110"/>
      <c r="J42" s="110"/>
      <c r="K42" s="110"/>
      <c r="L42" s="110"/>
      <c r="M42" s="110"/>
      <c r="N42" s="110"/>
      <c r="O42" s="110"/>
      <c r="P42" s="110"/>
      <c r="Q42" s="110"/>
      <c r="R42" s="25"/>
    </row>
    <row r="43" spans="1:18" x14ac:dyDescent="0.25">
      <c r="A43" s="25"/>
      <c r="B43" s="120"/>
      <c r="C43" s="121"/>
      <c r="D43" s="121"/>
      <c r="E43" s="110"/>
      <c r="F43" s="110"/>
      <c r="G43" s="110"/>
      <c r="H43" s="110"/>
      <c r="I43" s="110"/>
      <c r="J43" s="110"/>
      <c r="K43" s="110"/>
      <c r="L43" s="110"/>
      <c r="M43" s="110"/>
      <c r="N43" s="110"/>
      <c r="O43" s="110"/>
      <c r="P43" s="110"/>
      <c r="Q43" s="110"/>
      <c r="R43" s="25"/>
    </row>
    <row r="44" spans="1:18" x14ac:dyDescent="0.25">
      <c r="A44" s="25"/>
      <c r="B44" s="110"/>
      <c r="C44" s="110"/>
      <c r="D44" s="110"/>
      <c r="E44" s="110"/>
      <c r="F44" s="110"/>
      <c r="G44" s="110"/>
      <c r="H44" s="110"/>
      <c r="I44" s="110"/>
      <c r="J44" s="110"/>
      <c r="K44" s="110"/>
      <c r="L44" s="110"/>
      <c r="M44" s="110"/>
      <c r="N44" s="110"/>
      <c r="O44" s="110"/>
      <c r="P44" s="110"/>
      <c r="Q44" s="110"/>
      <c r="R44" s="25"/>
    </row>
    <row r="45" spans="1:18" x14ac:dyDescent="0.25">
      <c r="A45" s="25"/>
      <c r="B45" s="110"/>
      <c r="C45" s="110"/>
      <c r="D45" s="110"/>
      <c r="E45" s="110"/>
      <c r="F45" s="110"/>
      <c r="G45" s="110"/>
      <c r="H45" s="110"/>
      <c r="I45" s="110"/>
      <c r="J45" s="110"/>
      <c r="K45" s="110"/>
      <c r="L45" s="110"/>
      <c r="M45" s="110"/>
      <c r="N45" s="110"/>
      <c r="O45" s="110"/>
      <c r="P45" s="110"/>
      <c r="Q45" s="110"/>
      <c r="R45" s="25"/>
    </row>
    <row r="46" spans="1:18" x14ac:dyDescent="0.25">
      <c r="A46" s="25"/>
      <c r="B46" s="110" t="s">
        <v>78</v>
      </c>
      <c r="C46" s="110"/>
      <c r="D46" s="110"/>
      <c r="E46" s="110"/>
      <c r="F46" s="110"/>
      <c r="G46" s="110"/>
      <c r="H46" s="110"/>
      <c r="I46" s="110"/>
      <c r="J46" s="110"/>
      <c r="K46" s="110"/>
      <c r="L46" s="110"/>
      <c r="M46" s="110"/>
      <c r="N46" s="110"/>
      <c r="O46" s="110"/>
      <c r="P46" s="110"/>
      <c r="Q46" s="110"/>
      <c r="R46" s="25"/>
    </row>
    <row r="47" spans="1:18" x14ac:dyDescent="0.25">
      <c r="A47" s="25"/>
      <c r="B47" s="25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5"/>
      <c r="N47" s="25"/>
      <c r="O47" s="25"/>
      <c r="P47" s="25"/>
      <c r="Q47" s="25"/>
      <c r="R47" s="25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2</vt:i4>
      </vt:variant>
    </vt:vector>
  </HeadingPairs>
  <TitlesOfParts>
    <vt:vector size="6" baseType="lpstr">
      <vt:lpstr>Rice Land Tract 1 with PLC</vt:lpstr>
      <vt:lpstr>Returns Graph at Base Yield-1 </vt:lpstr>
      <vt:lpstr>Rice Land Tract 1 without PLC</vt:lpstr>
      <vt:lpstr>Returns Graph at base Yield-2</vt:lpstr>
      <vt:lpstr>'Rice Land Tract 1 with PLC'!Print_Area</vt:lpstr>
      <vt:lpstr>'Rice Land Tract 1 without PLC'!Print_Area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msalassi</dc:creator>
  <cp:lastModifiedBy>Brian M Hilbun</cp:lastModifiedBy>
  <cp:lastPrinted>2016-11-14T13:38:50Z</cp:lastPrinted>
  <dcterms:created xsi:type="dcterms:W3CDTF">2012-04-19T17:26:15Z</dcterms:created>
  <dcterms:modified xsi:type="dcterms:W3CDTF">2018-12-14T14:44:07Z</dcterms:modified>
</cp:coreProperties>
</file>